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4700" windowHeight="11760" tabRatio="591"/>
  </bookViews>
  <sheets>
    <sheet name="ГПЗ- 2017" sheetId="12" r:id="rId1"/>
    <sheet name="Лист1" sheetId="13" r:id="rId2"/>
  </sheets>
  <definedNames>
    <definedName name="_xlnm._FilterDatabase" localSheetId="0" hidden="1">'ГПЗ- 2017'!$B$8:$Y$463</definedName>
    <definedName name="_xlnm.Print_Area" localSheetId="0">'ГПЗ- 2017'!$B$1:$Y$463</definedName>
  </definedNames>
  <calcPr calcId="125725"/>
</workbook>
</file>

<file path=xl/calcChain.xml><?xml version="1.0" encoding="utf-8"?>
<calcChain xmlns="http://schemas.openxmlformats.org/spreadsheetml/2006/main">
  <c r="V399" i="12"/>
  <c r="V381"/>
  <c r="V379"/>
  <c r="U462"/>
  <c r="V461"/>
  <c r="V460"/>
  <c r="V459"/>
  <c r="V445"/>
  <c r="V443"/>
  <c r="V441"/>
  <c r="V439"/>
  <c r="V437"/>
  <c r="V435"/>
  <c r="V423"/>
  <c r="V418"/>
  <c r="V416"/>
  <c r="V414"/>
  <c r="V412"/>
  <c r="V410"/>
  <c r="V390"/>
  <c r="S171" l="1"/>
  <c r="U312" l="1"/>
  <c r="V312" s="1"/>
  <c r="V458"/>
  <c r="U365"/>
  <c r="V365" s="1"/>
  <c r="U358"/>
  <c r="V358" s="1"/>
  <c r="S11"/>
  <c r="V457"/>
  <c r="U456"/>
  <c r="V456" s="1"/>
  <c r="V454"/>
  <c r="V453"/>
  <c r="U346"/>
  <c r="V346" s="1"/>
  <c r="U359"/>
  <c r="V359" s="1"/>
  <c r="U348"/>
  <c r="V348" s="1"/>
  <c r="U357"/>
  <c r="V357" s="1"/>
  <c r="U356"/>
  <c r="V356" s="1"/>
  <c r="U355"/>
  <c r="V355" s="1"/>
  <c r="U354"/>
  <c r="V354" s="1"/>
  <c r="U353"/>
  <c r="V353" s="1"/>
  <c r="U352"/>
  <c r="V352" s="1"/>
  <c r="U351"/>
  <c r="V351" s="1"/>
  <c r="U350"/>
  <c r="V350" s="1"/>
  <c r="U349"/>
  <c r="V349" s="1"/>
  <c r="U347"/>
  <c r="V347" s="1"/>
  <c r="V452"/>
  <c r="U345"/>
  <c r="V345" s="1"/>
  <c r="U344"/>
  <c r="V344" s="1"/>
  <c r="U343"/>
  <c r="V343" s="1"/>
  <c r="U342"/>
  <c r="V342" s="1"/>
  <c r="U341"/>
  <c r="V341" s="1"/>
  <c r="U340"/>
  <c r="V340" s="1"/>
  <c r="U339"/>
  <c r="V339" s="1"/>
  <c r="U338"/>
  <c r="V338" s="1"/>
  <c r="U337"/>
  <c r="V337" s="1"/>
  <c r="U336"/>
  <c r="V336" s="1"/>
  <c r="U335"/>
  <c r="V335" s="1"/>
  <c r="U334"/>
  <c r="V334" s="1"/>
  <c r="U333"/>
  <c r="V333" s="1"/>
  <c r="U332"/>
  <c r="V332" s="1"/>
  <c r="U331"/>
  <c r="V331" s="1"/>
  <c r="U330"/>
  <c r="V330" s="1"/>
  <c r="U329"/>
  <c r="V329" s="1"/>
  <c r="U328"/>
  <c r="V328" s="1"/>
  <c r="U327"/>
  <c r="V327" s="1"/>
  <c r="U326"/>
  <c r="V326" s="1"/>
  <c r="U325"/>
  <c r="V325" s="1"/>
  <c r="U324"/>
  <c r="V324" s="1"/>
  <c r="U323"/>
  <c r="V323" s="1"/>
  <c r="U322"/>
  <c r="V322" s="1"/>
  <c r="U321"/>
  <c r="V321" s="1"/>
  <c r="U320"/>
  <c r="V320" s="1"/>
  <c r="U319"/>
  <c r="V319" s="1"/>
  <c r="U318"/>
  <c r="V318" s="1"/>
  <c r="U317"/>
  <c r="V317" s="1"/>
  <c r="U316"/>
  <c r="V316" s="1"/>
  <c r="U315"/>
  <c r="V315" s="1"/>
  <c r="U314"/>
  <c r="V314" s="1"/>
  <c r="U313"/>
  <c r="V313" s="1"/>
  <c r="U311"/>
  <c r="V311" s="1"/>
  <c r="U310"/>
  <c r="V310" s="1"/>
  <c r="U309"/>
  <c r="V309" s="1"/>
  <c r="U308"/>
  <c r="V308" s="1"/>
  <c r="U307"/>
  <c r="V307" s="1"/>
  <c r="U306"/>
  <c r="V306" s="1"/>
  <c r="U305"/>
  <c r="V305" s="1"/>
  <c r="U304"/>
  <c r="V304" s="1"/>
  <c r="U303"/>
  <c r="V303" s="1"/>
  <c r="U302"/>
  <c r="V302" s="1"/>
  <c r="U301"/>
  <c r="V301" s="1"/>
  <c r="U300"/>
  <c r="V300" s="1"/>
  <c r="U299"/>
  <c r="V299" s="1"/>
  <c r="U298"/>
  <c r="V298" s="1"/>
  <c r="U297"/>
  <c r="V297" s="1"/>
  <c r="U296"/>
  <c r="V296" s="1"/>
  <c r="U295"/>
  <c r="V295" s="1"/>
  <c r="U294"/>
  <c r="V294" s="1"/>
  <c r="U293"/>
  <c r="V293" s="1"/>
  <c r="U292"/>
  <c r="V292" s="1"/>
  <c r="U291"/>
  <c r="V291" s="1"/>
  <c r="U290"/>
  <c r="V290" s="1"/>
  <c r="U289"/>
  <c r="V289" s="1"/>
  <c r="V451"/>
  <c r="V450"/>
  <c r="V455"/>
  <c r="V442"/>
  <c r="V440"/>
  <c r="U288"/>
  <c r="V288" s="1"/>
  <c r="U287"/>
  <c r="V287" s="1"/>
  <c r="V449"/>
  <c r="V447"/>
  <c r="V448"/>
  <c r="V446"/>
  <c r="V444"/>
  <c r="V438"/>
  <c r="V436"/>
  <c r="V434"/>
  <c r="V433"/>
  <c r="V432"/>
  <c r="V431"/>
  <c r="V430"/>
  <c r="V429"/>
  <c r="U369"/>
  <c r="V369" s="1"/>
  <c r="U286"/>
  <c r="V286" s="1"/>
  <c r="U285"/>
  <c r="V285" s="1"/>
  <c r="U284"/>
  <c r="V284" s="1"/>
  <c r="U283"/>
  <c r="V283" s="1"/>
  <c r="U282"/>
  <c r="V282" s="1"/>
  <c r="U281"/>
  <c r="V281" s="1"/>
  <c r="U280"/>
  <c r="V280" s="1"/>
  <c r="U279"/>
  <c r="V279" s="1"/>
  <c r="U278"/>
  <c r="V278" s="1"/>
  <c r="U277"/>
  <c r="V277" s="1"/>
  <c r="U276"/>
  <c r="V276" s="1"/>
  <c r="U275"/>
  <c r="V275" s="1"/>
  <c r="U274"/>
  <c r="V274" s="1"/>
  <c r="U273"/>
  <c r="V273" s="1"/>
  <c r="U272"/>
  <c r="V272" s="1"/>
  <c r="U271"/>
  <c r="V271" s="1"/>
  <c r="U270"/>
  <c r="V270" s="1"/>
  <c r="U269"/>
  <c r="V269" s="1"/>
  <c r="U268"/>
  <c r="V268" s="1"/>
  <c r="U267"/>
  <c r="V267" s="1"/>
  <c r="U266"/>
  <c r="V266" s="1"/>
  <c r="U265"/>
  <c r="V265" s="1"/>
  <c r="U264"/>
  <c r="V264" s="1"/>
  <c r="U263"/>
  <c r="V263" s="1"/>
  <c r="U262"/>
  <c r="V262" s="1"/>
  <c r="U261"/>
  <c r="V261" s="1"/>
  <c r="U260"/>
  <c r="V260" s="1"/>
  <c r="U259"/>
  <c r="V259" s="1"/>
  <c r="U258"/>
  <c r="V258" s="1"/>
  <c r="U257"/>
  <c r="V257" s="1"/>
  <c r="U256"/>
  <c r="V256" s="1"/>
  <c r="U255"/>
  <c r="V255" s="1"/>
  <c r="U254"/>
  <c r="V254" s="1"/>
  <c r="U253"/>
  <c r="V253" s="1"/>
  <c r="U252"/>
  <c r="V252" s="1"/>
  <c r="U251"/>
  <c r="V251" s="1"/>
  <c r="U250"/>
  <c r="V250" s="1"/>
  <c r="U249"/>
  <c r="V249" s="1"/>
  <c r="U248"/>
  <c r="V248" s="1"/>
  <c r="U247"/>
  <c r="V247" s="1"/>
  <c r="U246"/>
  <c r="V246" s="1"/>
  <c r="U245"/>
  <c r="V245" s="1"/>
  <c r="U244"/>
  <c r="V244" s="1"/>
  <c r="U243"/>
  <c r="V243" s="1"/>
  <c r="U242"/>
  <c r="V242" s="1"/>
  <c r="U241"/>
  <c r="V241" s="1"/>
  <c r="U240"/>
  <c r="V240" s="1"/>
  <c r="U239"/>
  <c r="V239" s="1"/>
  <c r="U238"/>
  <c r="V238" s="1"/>
  <c r="U237"/>
  <c r="V237" s="1"/>
  <c r="U236"/>
  <c r="V236" s="1"/>
  <c r="U235"/>
  <c r="V235" s="1"/>
  <c r="U234"/>
  <c r="V234" s="1"/>
  <c r="U233"/>
  <c r="V233" s="1"/>
  <c r="U232"/>
  <c r="V232" s="1"/>
  <c r="U231"/>
  <c r="V231" s="1"/>
  <c r="U230"/>
  <c r="V230" s="1"/>
  <c r="U229"/>
  <c r="V229" s="1"/>
  <c r="U228"/>
  <c r="V228" s="1"/>
  <c r="U227"/>
  <c r="V227" s="1"/>
  <c r="U226"/>
  <c r="V226" s="1"/>
  <c r="U225"/>
  <c r="V225" s="1"/>
  <c r="U224"/>
  <c r="V224" s="1"/>
  <c r="U223"/>
  <c r="V223" s="1"/>
  <c r="U222"/>
  <c r="V222" s="1"/>
  <c r="U221"/>
  <c r="V221" s="1"/>
  <c r="U220"/>
  <c r="V220" s="1"/>
  <c r="U219"/>
  <c r="V219" s="1"/>
  <c r="U218"/>
  <c r="V218" s="1"/>
  <c r="U217"/>
  <c r="V217" s="1"/>
  <c r="U216"/>
  <c r="V216" s="1"/>
  <c r="U215"/>
  <c r="V215" s="1"/>
  <c r="U214"/>
  <c r="V214" s="1"/>
  <c r="U213"/>
  <c r="V213" s="1"/>
  <c r="U212"/>
  <c r="V212" s="1"/>
  <c r="U211"/>
  <c r="V211" s="1"/>
  <c r="U210"/>
  <c r="V210" s="1"/>
  <c r="U209"/>
  <c r="V209" s="1"/>
  <c r="U208"/>
  <c r="V208" s="1"/>
  <c r="U207"/>
  <c r="V207" s="1"/>
  <c r="U206"/>
  <c r="V206" s="1"/>
  <c r="U205"/>
  <c r="V205" s="1"/>
  <c r="U204"/>
  <c r="V204" s="1"/>
  <c r="U203"/>
  <c r="V203" s="1"/>
  <c r="U202"/>
  <c r="V202" s="1"/>
  <c r="U201"/>
  <c r="V201" s="1"/>
  <c r="U200"/>
  <c r="V200" s="1"/>
  <c r="U199"/>
  <c r="V199" s="1"/>
  <c r="U198"/>
  <c r="V198" s="1"/>
  <c r="U197"/>
  <c r="V197" s="1"/>
  <c r="U196"/>
  <c r="V196" s="1"/>
  <c r="U195"/>
  <c r="V195" s="1"/>
  <c r="U194"/>
  <c r="V194" s="1"/>
  <c r="V362"/>
  <c r="V363"/>
  <c r="V364"/>
  <c r="V370"/>
  <c r="V371"/>
  <c r="V372"/>
  <c r="V373"/>
  <c r="V374"/>
  <c r="V375"/>
  <c r="V424"/>
  <c r="V425"/>
  <c r="V426"/>
  <c r="V427"/>
  <c r="V428"/>
  <c r="V422"/>
  <c r="V421"/>
  <c r="V420"/>
  <c r="V419"/>
  <c r="V417"/>
  <c r="V415"/>
  <c r="V413"/>
  <c r="V411"/>
  <c r="V409"/>
  <c r="V407"/>
  <c r="V408"/>
  <c r="V406"/>
  <c r="V405"/>
  <c r="V404"/>
  <c r="V403"/>
  <c r="V402"/>
  <c r="V400"/>
  <c r="V401"/>
  <c r="V398"/>
  <c r="V397"/>
  <c r="V396"/>
  <c r="V376"/>
  <c r="V377"/>
  <c r="V378"/>
  <c r="V380"/>
  <c r="V382"/>
  <c r="V383"/>
  <c r="V384"/>
  <c r="V385"/>
  <c r="V386"/>
  <c r="V387"/>
  <c r="V388"/>
  <c r="V389"/>
  <c r="V391"/>
  <c r="V392"/>
  <c r="V393"/>
  <c r="V394"/>
  <c r="V395"/>
  <c r="V11"/>
  <c r="U193"/>
  <c r="V193" s="1"/>
  <c r="U192"/>
  <c r="V192" s="1"/>
  <c r="U191"/>
  <c r="V191" s="1"/>
  <c r="U190"/>
  <c r="V190" s="1"/>
  <c r="U189"/>
  <c r="V189" s="1"/>
  <c r="U188"/>
  <c r="V188" s="1"/>
  <c r="U187"/>
  <c r="V187" s="1"/>
  <c r="U186"/>
  <c r="V186" s="1"/>
  <c r="U185"/>
  <c r="V185" s="1"/>
  <c r="U184"/>
  <c r="V184" s="1"/>
  <c r="U183"/>
  <c r="V183" s="1"/>
  <c r="U182"/>
  <c r="V182" s="1"/>
  <c r="U181"/>
  <c r="V181" s="1"/>
  <c r="U180"/>
  <c r="V180" s="1"/>
  <c r="U179"/>
  <c r="V179" s="1"/>
  <c r="U178"/>
  <c r="V178" s="1"/>
  <c r="U177"/>
  <c r="V177" s="1"/>
  <c r="U176"/>
  <c r="V176" s="1"/>
  <c r="U175"/>
  <c r="V175" s="1"/>
  <c r="U174"/>
  <c r="V174" s="1"/>
  <c r="U173"/>
  <c r="V173" s="1"/>
  <c r="U172"/>
  <c r="V172" s="1"/>
  <c r="U171"/>
  <c r="V171" s="1"/>
  <c r="U170"/>
  <c r="V170" s="1"/>
  <c r="U169"/>
  <c r="V169" s="1"/>
  <c r="U168"/>
  <c r="V168" s="1"/>
  <c r="U167"/>
  <c r="V167" s="1"/>
  <c r="U166"/>
  <c r="V166" s="1"/>
  <c r="U165"/>
  <c r="V165" s="1"/>
  <c r="U164"/>
  <c r="V164" s="1"/>
  <c r="U163"/>
  <c r="V163" s="1"/>
  <c r="U162"/>
  <c r="V162" s="1"/>
  <c r="U161"/>
  <c r="V161" s="1"/>
  <c r="U160"/>
  <c r="V160" s="1"/>
  <c r="U159"/>
  <c r="V159" s="1"/>
  <c r="U158"/>
  <c r="V158" s="1"/>
  <c r="U157"/>
  <c r="V157" s="1"/>
  <c r="U156"/>
  <c r="V156" s="1"/>
  <c r="U155"/>
  <c r="V155" s="1"/>
  <c r="U154"/>
  <c r="V154" s="1"/>
  <c r="U153"/>
  <c r="V153" s="1"/>
  <c r="U152"/>
  <c r="V152" s="1"/>
  <c r="U151"/>
  <c r="V151" s="1"/>
  <c r="U150"/>
  <c r="V150" s="1"/>
  <c r="U149"/>
  <c r="V149" s="1"/>
  <c r="U148"/>
  <c r="V148" s="1"/>
  <c r="U147"/>
  <c r="V147" s="1"/>
  <c r="U146"/>
  <c r="V146" s="1"/>
  <c r="U145"/>
  <c r="V145" s="1"/>
  <c r="U144"/>
  <c r="V144" s="1"/>
  <c r="U143"/>
  <c r="V143" s="1"/>
  <c r="U142"/>
  <c r="V142" s="1"/>
  <c r="U141"/>
  <c r="V141" s="1"/>
  <c r="U140"/>
  <c r="V140" s="1"/>
  <c r="U139"/>
  <c r="V139" s="1"/>
  <c r="U138"/>
  <c r="V138" s="1"/>
  <c r="U137"/>
  <c r="V137" s="1"/>
  <c r="U136"/>
  <c r="V136" s="1"/>
  <c r="U135"/>
  <c r="V135" s="1"/>
  <c r="U134"/>
  <c r="V134" s="1"/>
  <c r="U133"/>
  <c r="V133" s="1"/>
  <c r="U132"/>
  <c r="V132" s="1"/>
  <c r="U131"/>
  <c r="V131" s="1"/>
  <c r="U130"/>
  <c r="V130" s="1"/>
  <c r="U129"/>
  <c r="V129" s="1"/>
  <c r="U128"/>
  <c r="V128" s="1"/>
  <c r="U127"/>
  <c r="V127" s="1"/>
  <c r="U126"/>
  <c r="V126" s="1"/>
  <c r="U125"/>
  <c r="V125" s="1"/>
  <c r="U124"/>
  <c r="V124" s="1"/>
  <c r="U123"/>
  <c r="V123" s="1"/>
  <c r="U122"/>
  <c r="V122" s="1"/>
  <c r="U121"/>
  <c r="V121" s="1"/>
  <c r="U120"/>
  <c r="V120" s="1"/>
  <c r="U119"/>
  <c r="V119" s="1"/>
  <c r="U118"/>
  <c r="V118" s="1"/>
  <c r="U117"/>
  <c r="V117" s="1"/>
  <c r="U116"/>
  <c r="V116" s="1"/>
  <c r="U115"/>
  <c r="V115" s="1"/>
  <c r="U114"/>
  <c r="V114" s="1"/>
  <c r="U113"/>
  <c r="V113" s="1"/>
  <c r="U112"/>
  <c r="V112" s="1"/>
  <c r="U111"/>
  <c r="V111" s="1"/>
  <c r="U110"/>
  <c r="V110" s="1"/>
  <c r="U109"/>
  <c r="V109" s="1"/>
  <c r="U108"/>
  <c r="V108" s="1"/>
  <c r="U107"/>
  <c r="V107" s="1"/>
  <c r="U106"/>
  <c r="V106" s="1"/>
  <c r="U105"/>
  <c r="V105" s="1"/>
  <c r="U104"/>
  <c r="V104" s="1"/>
  <c r="U103"/>
  <c r="V103" s="1"/>
  <c r="U102"/>
  <c r="V102" s="1"/>
  <c r="U101"/>
  <c r="V101" s="1"/>
  <c r="U100"/>
  <c r="V100" s="1"/>
  <c r="U99"/>
  <c r="V99" s="1"/>
  <c r="U98"/>
  <c r="V98" s="1"/>
  <c r="U97"/>
  <c r="V97" s="1"/>
  <c r="U96"/>
  <c r="V96" s="1"/>
  <c r="U95"/>
  <c r="V95" s="1"/>
  <c r="U94"/>
  <c r="V94" s="1"/>
  <c r="U93"/>
  <c r="V93" s="1"/>
  <c r="U92"/>
  <c r="V92" s="1"/>
  <c r="U91"/>
  <c r="V91" s="1"/>
  <c r="U90"/>
  <c r="V90" s="1"/>
  <c r="U33"/>
  <c r="V33" s="1"/>
  <c r="U48"/>
  <c r="V48" s="1"/>
  <c r="U46"/>
  <c r="V46" s="1"/>
  <c r="U45"/>
  <c r="V45" s="1"/>
  <c r="U47"/>
  <c r="V47" s="1"/>
  <c r="U44"/>
  <c r="V44" s="1"/>
  <c r="U43"/>
  <c r="V43" s="1"/>
  <c r="U42"/>
  <c r="V42" s="1"/>
  <c r="U41"/>
  <c r="V41" s="1"/>
  <c r="U40"/>
  <c r="V40" s="1"/>
  <c r="U39"/>
  <c r="V39" s="1"/>
  <c r="U38"/>
  <c r="V38" s="1"/>
  <c r="U35"/>
  <c r="V35" s="1"/>
  <c r="U36"/>
  <c r="V36" s="1"/>
  <c r="U37"/>
  <c r="V37" s="1"/>
  <c r="U34"/>
  <c r="V34" s="1"/>
  <c r="U32"/>
  <c r="V32" s="1"/>
  <c r="U31"/>
  <c r="V31" s="1"/>
  <c r="U30"/>
  <c r="V30" s="1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V10"/>
  <c r="V462" l="1"/>
  <c r="U360"/>
  <c r="U366"/>
  <c r="V366"/>
  <c r="V360"/>
  <c r="U463" l="1"/>
  <c r="V463"/>
</calcChain>
</file>

<file path=xl/sharedStrings.xml><?xml version="1.0" encoding="utf-8"?>
<sst xmlns="http://schemas.openxmlformats.org/spreadsheetml/2006/main" count="6287" uniqueCount="1865">
  <si>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</si>
  <si>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</si>
  <si>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</si>
  <si>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</si>
  <si>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</si>
  <si>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</si>
  <si>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</si>
  <si>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</si>
  <si>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</si>
  <si>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</si>
  <si>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</si>
  <si>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</si>
  <si>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</si>
  <si>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</si>
  <si>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 xml:space="preserve">3. Услуги </t>
  </si>
  <si>
    <t>Всего:</t>
  </si>
  <si>
    <t>Наименование организации</t>
  </si>
  <si>
    <t xml:space="preserve">Наименование закупаемых товаров, работ и услуг </t>
  </si>
  <si>
    <t xml:space="preserve">Место (адрес)  осуществления закупок </t>
  </si>
  <si>
    <t>Сумма, планируемая для закупок ТРУ без НДС,  тенге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</si>
  <si>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</si>
  <si>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</si>
  <si>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</si>
  <si>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</si>
  <si>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</si>
  <si>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</si>
  <si>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Код КАТО места осуществления закупок</t>
  </si>
  <si>
    <t>DDP</t>
  </si>
  <si>
    <t>ОИ</t>
  </si>
  <si>
    <t>январь</t>
  </si>
  <si>
    <t>с января по декабрь</t>
  </si>
  <si>
    <t>февраль</t>
  </si>
  <si>
    <t>январь-декабрь</t>
  </si>
  <si>
    <t xml:space="preserve"> Утверждено </t>
  </si>
  <si>
    <t>Оказание  по годовому сервисному техническому обслуживанию дизель-генератора</t>
  </si>
  <si>
    <t>Оказание услуг по сервисному обслуживанию газоанализаторов для СКЭБР</t>
  </si>
  <si>
    <t>Обеспечение элетричеством СКЭБР</t>
  </si>
  <si>
    <t>г.Атырау, СКЭБР</t>
  </si>
  <si>
    <t>ежемесячно на основании счета - фактуры</t>
  </si>
  <si>
    <t>214</t>
  </si>
  <si>
    <t>Оказание услуг по техобслуживанию линий обогрева трубопроводов и резервуаров</t>
  </si>
  <si>
    <t>апрель</t>
  </si>
  <si>
    <t>ЦПЭ</t>
  </si>
  <si>
    <t>Электроэнергия</t>
  </si>
  <si>
    <t>Штука</t>
  </si>
  <si>
    <t>Киловатт</t>
  </si>
  <si>
    <t>приказ №____з от ___________</t>
  </si>
  <si>
    <t>Услуги электротехнической лаборатории внутриплощадочной электросети</t>
  </si>
  <si>
    <t>Сервисное обслуживание системы кондиционирования</t>
  </si>
  <si>
    <t>услуги по поверке средств измерения (КИП)</t>
  </si>
  <si>
    <t>июль-август</t>
  </si>
  <si>
    <t>ТОО "KMG Systems &amp; Services"</t>
  </si>
  <si>
    <t xml:space="preserve">г. Астана, ул. Кунаева,2 </t>
  </si>
  <si>
    <t>с августа по сентябрь</t>
  </si>
  <si>
    <t>октябрь</t>
  </si>
  <si>
    <t>33.19.10.800.003.00.0777.000000000000</t>
  </si>
  <si>
    <t>35.11.10.100.000.00.0214.000000000002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</si>
  <si>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</si>
  <si>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</si>
  <si>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диагностированию/экспертизе/анализу/испытаниям/тестированию/осмотру</t>
  </si>
  <si>
    <t>71.20.19.000.010.00.0777.000000000000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</si>
  <si>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</si>
  <si>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33.14.11.120.000.00.0777.000000000000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</si>
  <si>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</si>
  <si>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Услуги по поверке средств измерений</t>
  </si>
  <si>
    <t>71.20.19.000.000.00.0777.000000000000</t>
  </si>
  <si>
    <t>Услуги по техническому обслуживанию газовых установок/оборудования/систем/аппаратов/газопроводов</t>
  </si>
  <si>
    <t>33.12.29.900.021.00.0777.000000000000</t>
  </si>
  <si>
    <t>Лампа светодиодная</t>
  </si>
  <si>
    <t>для передачи по ЛЭП, ГОСТ 13109-97</t>
  </si>
  <si>
    <t>Преобразователь оснащен двумя разъемами – USB, для подключения к компьютеру, и RJ-45, для подключения к устройству на линии с интерфейсом RS-485.</t>
  </si>
  <si>
    <t>Блок питания Etasis EFRP-S507H71</t>
  </si>
  <si>
    <t>Изолента красная</t>
  </si>
  <si>
    <t>Изолента жёлтая</t>
  </si>
  <si>
    <t xml:space="preserve">Изолента зеленая </t>
  </si>
  <si>
    <t xml:space="preserve">Изолента чёрная </t>
  </si>
  <si>
    <t>Светильник светодиодный офисный встраиваемый в потолок Армстронг/595х595</t>
  </si>
  <si>
    <t>Кондиционер потолочный 24 сплитсистема</t>
  </si>
  <si>
    <t>Набор инструмента электрика</t>
  </si>
  <si>
    <t>Термометр ТБ-100</t>
  </si>
  <si>
    <t>аккумуляторная батарея 12V/9AH CSB HR 1234 WF2</t>
  </si>
  <si>
    <t>Манометр ДМ05-МП-3У</t>
  </si>
  <si>
    <t>Лампа светодиодная , Е27 12Вт</t>
  </si>
  <si>
    <t>март-апрель</t>
  </si>
  <si>
    <t>май-июнь</t>
  </si>
  <si>
    <t>февраль-март</t>
  </si>
  <si>
    <t>апрель-май</t>
  </si>
  <si>
    <t>июнь-июль</t>
  </si>
  <si>
    <t>январь-февраль</t>
  </si>
  <si>
    <t>август-сентябрь</t>
  </si>
  <si>
    <t>Годовой план закупок товаров, работ и услуг ТОО "KMG Systems &amp; Services" на 2017 год.</t>
  </si>
  <si>
    <t>Сплит-система 12</t>
  </si>
  <si>
    <t>с мая по ноябрь</t>
  </si>
  <si>
    <t>мужские, для защиты от производственных загрязнений, из хлопчатобумажной ткани, смешанной с другими волокнами, летние, ГОСТ 27575-87</t>
  </si>
  <si>
    <t>Летние брюки</t>
  </si>
  <si>
    <t>мужская, трикотажная, из синтетической пряжи, ГОСТ 31410-2009</t>
  </si>
  <si>
    <t>мужской, для защиты от пониженных температур, из хлопчатобумажной ткани, ГОСТ 29335-92</t>
  </si>
  <si>
    <t>Зимний комбинезон</t>
  </si>
  <si>
    <t>Февраль</t>
  </si>
  <si>
    <t>Летние ботинки с мет носком</t>
  </si>
  <si>
    <t>мужские, с верхом из хромовой кожи, на подошве полимерный материал, с подноском защитным металлическим</t>
  </si>
  <si>
    <t>Зимние ботинки с мет носком</t>
  </si>
  <si>
    <t>мужские, с верхом из хромовой кожи, на подошве полимерный материал, утепленные, с подноском защитным металлическим</t>
  </si>
  <si>
    <t>Защитные очки светлые</t>
  </si>
  <si>
    <t>защитные, из пластмассы</t>
  </si>
  <si>
    <t>Защитные очки темные</t>
  </si>
  <si>
    <t>Ледоступ</t>
  </si>
  <si>
    <t>универсальный</t>
  </si>
  <si>
    <t>Защитный щиток для лица</t>
  </si>
  <si>
    <t>защитный лицевой, исполнение корпуса - бесцветный прозрачный ударостойкий  (КБТ), с креплением на каске</t>
  </si>
  <si>
    <t>для защиты от искр и брызг расплавленного металла, мужской, из брезентовый ткани, состоит из куртки и полукомбинезона</t>
  </si>
  <si>
    <t>Сварочная спец одежда летняя</t>
  </si>
  <si>
    <t>Сварочные краги</t>
  </si>
  <si>
    <t>для защиты рук от повышенных температур, из термостойкого материала</t>
  </si>
  <si>
    <t>Сварочная маска</t>
  </si>
  <si>
    <t>Жилет спасательный</t>
  </si>
  <si>
    <t>Жилет светоотражающий</t>
  </si>
  <si>
    <t>мужской, спецодежда сигнальная, из световозвращающего материала</t>
  </si>
  <si>
    <t>Фильтруирующий респиратор</t>
  </si>
  <si>
    <t>пыле-газозащитный</t>
  </si>
  <si>
    <t>Одноразовый комбинезон</t>
  </si>
  <si>
    <t>одноразовый, химостойкий, из микропористой пленки </t>
  </si>
  <si>
    <t>Респиратор лепестковый</t>
  </si>
  <si>
    <t>Перчатки зимние утепленные кожанные</t>
  </si>
  <si>
    <t>авансовый платеж 30%</t>
  </si>
  <si>
    <t>Пара</t>
  </si>
  <si>
    <t>для защиты рук технические, с точечным покрытием ПВХ, хлопчатобумажные</t>
  </si>
  <si>
    <t>Перчатки трикотажные для разового пользования</t>
  </si>
  <si>
    <t>г. Астана, ул. Кунаева,3</t>
  </si>
  <si>
    <t>Термобелье</t>
  </si>
  <si>
    <t>г. Астана, ул. Кунаева,4</t>
  </si>
  <si>
    <t>Беруши</t>
  </si>
  <si>
    <t>г. Астана, ул. Кунаева,5</t>
  </si>
  <si>
    <t>Жидкость для промывки глаз</t>
  </si>
  <si>
    <t>июнь</t>
  </si>
  <si>
    <t>Сигнальный конус</t>
  </si>
  <si>
    <t>май</t>
  </si>
  <si>
    <t>Семена цветов</t>
  </si>
  <si>
    <t>март-апркль</t>
  </si>
  <si>
    <t>Саженцы дереьев</t>
  </si>
  <si>
    <t>Запрещающие и предупреждающие знаки</t>
  </si>
  <si>
    <t>Спрей от комаров</t>
  </si>
  <si>
    <t>аэрозольный, от укусов насекомых, объем до 200 мл</t>
  </si>
  <si>
    <t>Сигнальная лента</t>
  </si>
  <si>
    <t>август</t>
  </si>
  <si>
    <t>сентябрь-октябрь</t>
  </si>
  <si>
    <t>Поддоны металические</t>
  </si>
  <si>
    <t>сентябрь</t>
  </si>
  <si>
    <t>Шкаф пожарный</t>
  </si>
  <si>
    <t>пожарный, металлический</t>
  </si>
  <si>
    <t>июль</t>
  </si>
  <si>
    <t>август-сентярь</t>
  </si>
  <si>
    <t>Огнетушитель</t>
  </si>
  <si>
    <t>порошковый, марка ОП-4 (з)  (А, В, С, Е)</t>
  </si>
  <si>
    <t>Огнетушитель ОП-4</t>
  </si>
  <si>
    <t>Огнетушитель ОП-5</t>
  </si>
  <si>
    <t>порошковый, марка ОП-5 (з) (А, В, С, Е)</t>
  </si>
  <si>
    <t>Огнетушитель ОП-10</t>
  </si>
  <si>
    <t>порошковый, марка ОП-10 (з) (А, В, С, Е)</t>
  </si>
  <si>
    <t>Лопата для пожарных щитов</t>
  </si>
  <si>
    <t>Ведро-конус для пожарных щитов</t>
  </si>
  <si>
    <t>Пластиковый контейнер на роликах для ТБО 120л.</t>
  </si>
  <si>
    <t>г. Астана, ул. Кунаева,6</t>
  </si>
  <si>
    <t>Контейнер кислотостойкий 500л с крышкой для аккумуляторных батарей</t>
  </si>
  <si>
    <t>г. Астана, ул. Кунаева,8</t>
  </si>
  <si>
    <t>март</t>
  </si>
  <si>
    <t>Мусорные баки 90л</t>
  </si>
  <si>
    <t>г. Астана, ул. Кунаева,9</t>
  </si>
  <si>
    <t>подвесной потолок"Амстронг"</t>
  </si>
  <si>
    <t>авансовый платеж 0%, по факту поставки</t>
  </si>
  <si>
    <t>25.94.11.900.000.01.0796.000000000000</t>
  </si>
  <si>
    <t>оцинкованный, с потайной головкой</t>
  </si>
  <si>
    <t>г. Астана, ул. Кунаева,2</t>
  </si>
  <si>
    <t>Краска</t>
  </si>
  <si>
    <t>Краска серая Эмаль ПФ-115</t>
  </si>
  <si>
    <t>Краска желтая Эмаль ПФ-116</t>
  </si>
  <si>
    <t>Краска голубая Эмаль ПФ-117</t>
  </si>
  <si>
    <t>Краска красная Эмаль ПФ-118</t>
  </si>
  <si>
    <t>Краска черная Эмаль ПФ-119</t>
  </si>
  <si>
    <t>Краска белая Эмаль ПФ-120</t>
  </si>
  <si>
    <t>песок</t>
  </si>
  <si>
    <t>ветонит</t>
  </si>
  <si>
    <t>плиточный клей</t>
  </si>
  <si>
    <t>Канистра металлическая 20 л.</t>
  </si>
  <si>
    <t>для душа, однорукояточный, совмещенный</t>
  </si>
  <si>
    <t>Доводчик дверной</t>
  </si>
  <si>
    <t>Ручка оконная металлопластиковая</t>
  </si>
  <si>
    <t>пластиковые уголки для крепление маскитных сеток к раме</t>
  </si>
  <si>
    <t>сетка москитная</t>
  </si>
  <si>
    <t>гофра ф-32 для канализационных стоков</t>
  </si>
  <si>
    <t>врезной замок для деревянных дверей</t>
  </si>
  <si>
    <t>Напольный унитаз с бочком, пристенный, механический слив, косой выпуск, смыв прямой</t>
  </si>
  <si>
    <t>Труба</t>
  </si>
  <si>
    <t>Адаптер</t>
  </si>
  <si>
    <t>Муфта</t>
  </si>
  <si>
    <t>Кран радиаторный угловой ППР 20*1/2</t>
  </si>
  <si>
    <t>Щетка для уборки улицы 81</t>
  </si>
  <si>
    <t>Набор сверел по бетону для перфоратора от 5 до 22 мм.</t>
  </si>
  <si>
    <t>трехгранный длина 200, размер сечение 12 с ручкой</t>
  </si>
  <si>
    <t>Плоский длина 200, размер сечения 16х4 с ручкой</t>
  </si>
  <si>
    <t xml:space="preserve">Предназначена для выполнения работ, требующих большой ударной силы. Массой 2кг-5кг </t>
  </si>
  <si>
    <t>Предназначена для выполнения работ, требующих ударную силу. Массой до 2кг</t>
  </si>
  <si>
    <t>монофункциональная сильнокислотная ионообменная смола с гелевой структурой, высокомолекулярное полимерное вещество</t>
  </si>
  <si>
    <t>июнь-август</t>
  </si>
  <si>
    <t>Снаряжение малогабаритных фильтров и фильтров доочистки</t>
  </si>
  <si>
    <t>Лимонная кислота моногидрат</t>
  </si>
  <si>
    <t>Датчик макс.давления 017В0239</t>
  </si>
  <si>
    <t>июль-сентябрь</t>
  </si>
  <si>
    <t>Датчик мин. давления DSL143Р002</t>
  </si>
  <si>
    <t xml:space="preserve">Автомат горения RMG88.62.A2(C2)                            </t>
  </si>
  <si>
    <t>Трансформатор поджига для горелки RS71</t>
  </si>
  <si>
    <t xml:space="preserve">Сервопривод LKS210-21 15sNm                                 </t>
  </si>
  <si>
    <t>Кран</t>
  </si>
  <si>
    <t>Этиленгликоль концентрированный</t>
  </si>
  <si>
    <t>Перфоратор</t>
  </si>
  <si>
    <t>ручной электрический на 220В,  
Максимальное количество оборотов - 800.0 (об/мин),Максимальное количество ударов - 3600.0 (уд/мин),Максимальная сила удара 4,.2 (Дж.)</t>
  </si>
  <si>
    <t>Услуги по проведению производственного мониторинга</t>
  </si>
  <si>
    <t>Мониторинг эмиссии в атмосферу, управления отходами, почвы, водных ресурсов, подземных вод, качества питьевой воды, донных отложении, производственного процесса, анализ полученных результатов в фоновом значением</t>
  </si>
  <si>
    <t>с февраля по декабрь</t>
  </si>
  <si>
    <t>Услуги по проведению лабораторных/лабораторно-инструментальных исследований/анализов</t>
  </si>
  <si>
    <t>Оказание лабораторных услуг по анализу воды,  СЭС</t>
  </si>
  <si>
    <t>Услуги по обеспечению пожарной безопасности</t>
  </si>
  <si>
    <t>декабрь</t>
  </si>
  <si>
    <t>сбор, утилизации,  удаление твердо-бытовых отходов и жидко-бытовых отходов</t>
  </si>
  <si>
    <t>Услуги разработки проекта нормативов ПДВ загрязняющих веществ в атмосферу с Разрешением на эмисии в ОС на 2017-2021гг.</t>
  </si>
  <si>
    <t>Услуги разработки проекта нормативов размещения отходов производства и потребления на 2017-2021гг.</t>
  </si>
  <si>
    <t>Услуги разработки программы производственного экологического контроля на 2017-2021гг.</t>
  </si>
  <si>
    <t>Услуги по нанесению и нашивки логотипов на специальную одежду</t>
  </si>
  <si>
    <t>42.91.20.335.002.00.0999.000000000000</t>
  </si>
  <si>
    <t>Работы водолазные</t>
  </si>
  <si>
    <t xml:space="preserve">Работы по подводно-техническим работам водозабора (водолазное обследование прилегающей акватории водозабора в реке,  очистка камеры (колодца) от песка, ила, с подъемом до десяти м верх, обследование плотностей, зачистка мелкоячейных сеток от образтания водорослями, очистка приточного трубопровода от песка ила под водой на глубине 7м </t>
  </si>
  <si>
    <t>с апреля по декабрь</t>
  </si>
  <si>
    <t>33.19.10.900.006.00.0777.000000000000</t>
  </si>
  <si>
    <t>Услуги по техническому обслуживанию систем водоочистки/водообработки/водозаборного и аналогичного оборудования</t>
  </si>
  <si>
    <t>Оказание услуг по сервисному обслуживанию станции очистки воды на объекте</t>
  </si>
  <si>
    <t>с марта по декабрь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</si>
  <si>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</si>
  <si>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</si>
  <si>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Сервисное обслуживание пожарной дизельной помпы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</si>
  <si>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</si>
  <si>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</si>
  <si>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Текущее сервисное обслуживание котельной</t>
  </si>
  <si>
    <t>с июля по сентябрь</t>
  </si>
  <si>
    <t>с апреля по июнь</t>
  </si>
  <si>
    <t>Услуги по нанесению разметки на внутриплощадочные дороги с асфальтным покрытием</t>
  </si>
  <si>
    <t>Комплекс работ по нанесению дорожной разметки</t>
  </si>
  <si>
    <t>с июнь по июль</t>
  </si>
  <si>
    <t>2. Работы</t>
  </si>
  <si>
    <t>итого по  работам</t>
  </si>
  <si>
    <t>Итого по услугам</t>
  </si>
  <si>
    <t>Услуги по обследованию резервуаров для противопажарного запаса воды 2 шт и резервуаров запаса воды для хоз-бытовых нужд 2 шт.</t>
  </si>
  <si>
    <t>Мини погрузчик со стандартным ковшом, вилами и подметальной щеткой в закрытом исполнении.</t>
  </si>
  <si>
    <t>с июня по декабрь</t>
  </si>
  <si>
    <t>Услуги по разработке маркетинговой стратегии для целей определения и развития дополнительных направлений бизнеса</t>
  </si>
  <si>
    <t>ЭОТТ</t>
  </si>
  <si>
    <t>с апреля по июль</t>
  </si>
  <si>
    <t>авансовый платеж 0%, по факту оказания</t>
  </si>
  <si>
    <t>с октября по декабрь</t>
  </si>
  <si>
    <t>с мая по декабрь</t>
  </si>
  <si>
    <t>Юридический консалтинг</t>
  </si>
  <si>
    <t>77.40.12.000.000.00.0777.000000000000</t>
  </si>
  <si>
    <t>Услуги по предоставлению лицензий на право использования торговых знаков и привилегий</t>
  </si>
  <si>
    <t>Предоставление лицензий на право использования торговых знаков и привилегий в соответствии с договорами гражданско-правового характера</t>
  </si>
  <si>
    <t>ТПХ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</si>
  <si>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</si>
  <si>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</si>
  <si>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</si>
  <si>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</si>
  <si>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</si>
  <si>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</si>
  <si>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</si>
  <si>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</si>
  <si>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</si>
  <si>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</si>
  <si>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</si>
  <si>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</si>
  <si>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</si>
  <si>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</si>
  <si>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</si>
  <si>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</si>
  <si>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</si>
  <si>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</si>
  <si>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</si>
  <si>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</si>
  <si>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</si>
  <si>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</si>
  <si>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</si>
  <si>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</si>
  <si>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</si>
  <si>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</si>
  <si>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</si>
  <si>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</si>
  <si>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</si>
  <si>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</si>
  <si>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</si>
  <si>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</si>
  <si>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</si>
  <si>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</si>
  <si>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</si>
  <si>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</si>
  <si>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</si>
  <si>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</si>
  <si>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</si>
  <si>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</si>
  <si>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</si>
  <si>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</si>
  <si>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</si>
  <si>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</si>
  <si>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</si>
  <si>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</si>
  <si>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</si>
  <si>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</si>
  <si>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</si>
  <si>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</si>
  <si>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</si>
  <si>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</si>
  <si>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</si>
  <si>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</si>
  <si>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</si>
  <si>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</si>
  <si>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</si>
  <si>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</si>
  <si>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</si>
  <si>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</si>
  <si>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</si>
  <si>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</si>
  <si>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</si>
  <si>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</si>
  <si>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</si>
  <si>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</si>
  <si>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</si>
  <si>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</si>
  <si>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</si>
  <si>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</si>
  <si>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</si>
  <si>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</si>
  <si>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</si>
  <si>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</si>
  <si>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</si>
  <si>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</si>
  <si>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</si>
  <si>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</si>
  <si>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</si>
  <si>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</si>
  <si>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</si>
  <si>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</si>
  <si>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</si>
  <si>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</si>
  <si>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</si>
  <si>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</si>
  <si>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</si>
  <si>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</si>
  <si>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</si>
  <si>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</si>
  <si>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</si>
  <si>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</si>
  <si>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</si>
  <si>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</si>
  <si>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</si>
  <si>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</si>
  <si>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</si>
  <si>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</si>
  <si>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</si>
  <si>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</si>
  <si>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</si>
  <si>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</si>
  <si>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</si>
  <si>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</si>
  <si>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</si>
  <si>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</si>
  <si>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</si>
  <si>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</si>
  <si>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</si>
  <si>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</si>
  <si>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</si>
  <si>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</si>
  <si>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</si>
  <si>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</si>
  <si>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</si>
  <si>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</si>
  <si>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</si>
  <si>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</si>
  <si>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</si>
  <si>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</si>
  <si>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</si>
  <si>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</si>
  <si>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</si>
  <si>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</si>
  <si>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</si>
  <si>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</si>
  <si>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</si>
  <si>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</si>
  <si>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</si>
  <si>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</si>
  <si>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</si>
  <si>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</si>
  <si>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</si>
  <si>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</si>
  <si>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</si>
  <si>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</si>
  <si>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</si>
  <si>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</si>
  <si>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</si>
  <si>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</si>
  <si>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</si>
  <si>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</si>
  <si>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</si>
  <si>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</si>
  <si>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</si>
  <si>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</si>
  <si>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</si>
  <si>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</si>
  <si>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</si>
  <si>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</si>
  <si>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</si>
  <si>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</si>
  <si>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</si>
  <si>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</si>
  <si>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</si>
  <si>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</si>
  <si>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</si>
  <si>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</si>
  <si>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</si>
  <si>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</si>
  <si>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</si>
  <si>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</si>
  <si>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</si>
  <si>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</si>
  <si>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</si>
  <si>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</si>
  <si>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</si>
  <si>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</si>
  <si>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</si>
  <si>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</si>
  <si>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</si>
  <si>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</si>
  <si>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</si>
  <si>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</si>
  <si>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</si>
  <si>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</si>
  <si>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</si>
  <si>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</si>
  <si>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</si>
  <si>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</si>
  <si>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</si>
  <si>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</si>
  <si>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 Р</t>
  </si>
  <si>
    <t>2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</si>
  <si>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</si>
  <si>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</si>
  <si>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</si>
  <si>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</si>
  <si>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</si>
  <si>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</si>
  <si>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</si>
  <si>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</si>
  <si>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</si>
  <si>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</si>
  <si>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</si>
  <si>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</si>
  <si>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</si>
  <si>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</si>
  <si>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</si>
  <si>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</si>
  <si>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</si>
  <si>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</si>
  <si>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</si>
  <si>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</si>
  <si>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22 У</t>
  </si>
  <si>
    <t>23 У</t>
  </si>
  <si>
    <t>24 У</t>
  </si>
  <si>
    <t>25 У</t>
  </si>
  <si>
    <t>26 У</t>
  </si>
  <si>
    <t>27 У</t>
  </si>
  <si>
    <t>28 У</t>
  </si>
  <si>
    <t>Услуги по пожарной охране на СКЭБР</t>
  </si>
  <si>
    <t>Газ</t>
  </si>
  <si>
    <t>185 Т</t>
  </si>
  <si>
    <t>с мая  по июль</t>
  </si>
  <si>
    <t>78.10.11.000.003.00.0777.000000000000</t>
  </si>
  <si>
    <t>Услуги по аутсорсингу персонала</t>
  </si>
  <si>
    <t xml:space="preserve"> Услуги по аутсорсингу персонала</t>
  </si>
  <si>
    <t>г.г.Астана/Атырау</t>
  </si>
  <si>
    <t>Оказание услуг по эксплуатации  и техническому обслуживанию газопроводов и газового оборудования ТОО "KMG Systems &amp; Services"</t>
  </si>
  <si>
    <t>29 У</t>
  </si>
  <si>
    <t>06.2017-06.2018</t>
  </si>
  <si>
    <t>с июня 2017 г по июнь 2018г</t>
  </si>
  <si>
    <t>3 Р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</si>
  <si>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</si>
  <si>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</si>
  <si>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Сервисное обслуживание  ролинговых ворот</t>
  </si>
  <si>
    <t>30 У</t>
  </si>
  <si>
    <t>68.20.12.960.000.00.0777.000000000000</t>
  </si>
  <si>
    <t>Услуги по аренде административных/производственных помещений</t>
  </si>
  <si>
    <t>Услуги по аренде офисного (нежилого) помещения для нужд Товарищества</t>
  </si>
  <si>
    <t>31 У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</si>
  <si>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</si>
  <si>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</si>
  <si>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 сентября 2016 г по сентябрь 2017г</t>
  </si>
  <si>
    <t>65.20.60.335.000.00.0777.000000000000</t>
  </si>
  <si>
    <t>Услуги по перестрахованию гражданско-правовой ответственности (кроме перестрахования гражданско-правовой ответственности владельцев автомобильного, воздушного, водного транспорта)</t>
  </si>
  <si>
    <t>Услуги  по страхованию ответственности Товарищества перед третьими лицами СКЭБР</t>
  </si>
  <si>
    <t>с октября 2016г по октябрь 2017г</t>
  </si>
  <si>
    <t>32 У</t>
  </si>
  <si>
    <t>33 У</t>
  </si>
  <si>
    <t>авансовый платеж 100%</t>
  </si>
  <si>
    <t>Внедрение и поддержка системы обеспечения корпоративной безопасности</t>
  </si>
  <si>
    <t>34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</si>
  <si>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</si>
  <si>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</si>
  <si>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</si>
  <si>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Оказание услуг телефонной сети (местная, междугородняя, международная связь)</t>
  </si>
  <si>
    <t>711000000</t>
  </si>
  <si>
    <t/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</si>
  <si>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</si>
  <si>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</si>
  <si>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</si>
  <si>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Оказание услуг предоставления доступа к сети Интернет на скорости не менее 10 Мб. сек., без ограничения трафика (unlimited)</t>
  </si>
  <si>
    <t>35 У</t>
  </si>
  <si>
    <t>36 У</t>
  </si>
  <si>
    <t>37 У</t>
  </si>
  <si>
    <t>38 У</t>
  </si>
  <si>
    <t>36.00.20.400.002.00.0777.000000000000</t>
  </si>
  <si>
    <t>Услуги по обеспечению технической водой</t>
  </si>
  <si>
    <t>Услуги снабжения технической водой в Мангистауской области, Тупкараганский район, промышленная зона №42</t>
  </si>
  <si>
    <t>Мангистауская область, Тупкараганский район, промышленная зона №42</t>
  </si>
  <si>
    <t>36.00.20.400.003.00.0777.000000000000</t>
  </si>
  <si>
    <t>Услуги по подаче питьевой воды</t>
  </si>
  <si>
    <t>Услуги снабжения опресненной питьевой  водой в Мангистауской области, Тупкараганский район, промышленная зона №42</t>
  </si>
  <si>
    <t>39 У</t>
  </si>
  <si>
    <t>40 У</t>
  </si>
  <si>
    <t>услуги по обслуживанию системы пожарной сигнализации на базе в Мангистауской области, Тупкараганский район, пром.зона №42</t>
  </si>
  <si>
    <t xml:space="preserve">Мангистауская область, Тупкараганский район, промышленная зона №42 </t>
  </si>
  <si>
    <t>41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</si>
  <si>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</si>
  <si>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</si>
  <si>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</si>
  <si>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на предоставление охранных услуг по охране объекта в Мангистауской области, Тупкараганский район, промышленная зона №42 </t>
  </si>
  <si>
    <t>42 У</t>
  </si>
  <si>
    <t>38.11.29.000.000.00.0777.000000000000</t>
  </si>
  <si>
    <t>Услуги по вывозу (сбору) неопасных отходов/имущества/материалов</t>
  </si>
  <si>
    <t xml:space="preserve">сбор, утилизации,  удаление твердо-бытовых отходов, Мангистауская область, г.Форт-Шевченко  </t>
  </si>
  <si>
    <t>43 У</t>
  </si>
  <si>
    <t>44 У</t>
  </si>
  <si>
    <t>45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</si>
  <si>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</si>
  <si>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</si>
  <si>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Обязательное страхование гражданско-правовой ответственности работадателя</t>
  </si>
  <si>
    <t>авансовый платеж 100 %</t>
  </si>
  <si>
    <t>07.2017-07.2018</t>
  </si>
  <si>
    <t>с июля 2017г  по июль 2018г</t>
  </si>
  <si>
    <t>46 У</t>
  </si>
  <si>
    <t>47 У</t>
  </si>
  <si>
    <t>Услуги по аренде офисного (нежилого) помещения для нужд Товарищества г Астана</t>
  </si>
  <si>
    <t>61.90.10.900.004.00.0777.000000000000</t>
  </si>
  <si>
    <t>Услуги по предоставлению платного телевидения</t>
  </si>
  <si>
    <t xml:space="preserve">Услуги предоставления кабельного телевидения </t>
  </si>
  <si>
    <t>48 У</t>
  </si>
  <si>
    <t>61.20.11.100.000.00.0777.000000000000</t>
  </si>
  <si>
    <t>Услуги сотовой связи</t>
  </si>
  <si>
    <t>Пользование услугами мобильной связи</t>
  </si>
  <si>
    <t>Услуги по подписке на печатные периодические издания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</si>
  <si>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</si>
  <si>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49 У</t>
  </si>
  <si>
    <t>50 У</t>
  </si>
  <si>
    <t>51 У</t>
  </si>
  <si>
    <t>52 У</t>
  </si>
  <si>
    <t>53 У</t>
  </si>
  <si>
    <t>54 У</t>
  </si>
  <si>
    <t>53.10.11.100.000.00.0777.000000000000</t>
  </si>
  <si>
    <t xml:space="preserve">Подписка на периодические издания </t>
  </si>
  <si>
    <t>53.20.11.110.000.00.0777.000000000000</t>
  </si>
  <si>
    <t>Услуги по курьерской доставке почты</t>
  </si>
  <si>
    <t>53.20.19.000.001.00.0777.000000000000</t>
  </si>
  <si>
    <t>74.90.20.000.007.00.0777.000000000000</t>
  </si>
  <si>
    <t>Услуги по проведению аудита систем менеджмента</t>
  </si>
  <si>
    <t>с июля по декабрь</t>
  </si>
  <si>
    <t>69.10.14.000.000.00.0777.000000000001</t>
  </si>
  <si>
    <t>Услуги юридические консультационные</t>
  </si>
  <si>
    <t>Услуги 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</si>
  <si>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74.90.19.000.001.00.0777.000000000000</t>
  </si>
  <si>
    <t>Услуги консультационные по разработке, внедрению, подготовке и сертификации систем менеджмента</t>
  </si>
  <si>
    <t>Услуги по  консультационные интегрированной системы менеджмента</t>
  </si>
  <si>
    <t>Конфета</t>
  </si>
  <si>
    <t>шоколадная, без начинки, ГОСТ 4570-93</t>
  </si>
  <si>
    <t xml:space="preserve">конфеты шоколадные, без начинки </t>
  </si>
  <si>
    <t>Килограмм</t>
  </si>
  <si>
    <t>Кешью</t>
  </si>
  <si>
    <t>Миндаль</t>
  </si>
  <si>
    <t>Фундук</t>
  </si>
  <si>
    <t>Кофе жареный, с кофеином</t>
  </si>
  <si>
    <t>упаковка</t>
  </si>
  <si>
    <t>штука</t>
  </si>
  <si>
    <t>Печенье</t>
  </si>
  <si>
    <t>Молоко</t>
  </si>
  <si>
    <t>Финик</t>
  </si>
  <si>
    <t>Фисташка</t>
  </si>
  <si>
    <t>Чернослив</t>
  </si>
  <si>
    <t>Лимон</t>
  </si>
  <si>
    <t>Вода питьевая, 0,5 л, без газа</t>
  </si>
  <si>
    <t>бутылка</t>
  </si>
  <si>
    <t>Стикеры (Бумага д/заметок - 51х76 50л)</t>
  </si>
  <si>
    <t>Одна пачка</t>
  </si>
  <si>
    <t>Стикеры (Бумага д/заметок - 76х127)</t>
  </si>
  <si>
    <t>Стикеры (индексы-закладки)</t>
  </si>
  <si>
    <t>Скобы проволочные для канцелярских целей- №10</t>
  </si>
  <si>
    <t>Штрих-карандаш   корректирующая лента - 5ммх8м (ErichKrause)</t>
  </si>
  <si>
    <t>Тетрадь общая,96 листов в клетку</t>
  </si>
  <si>
    <t>Папка пластиковая-скоросшиватель с прозрачной пластиковой обложкой</t>
  </si>
  <si>
    <t>Папка пластиковая с металлическим скоросшивателем</t>
  </si>
  <si>
    <t>Папка пластиковая 30 вкладышей (Папка с файлами, формата А4,  не менее 30 листов)</t>
  </si>
  <si>
    <t>Папка пластиковая 60 вкладышей (Папка с файлами, формата А4,  не менее 60 листов)</t>
  </si>
  <si>
    <t>Бумага офисная, формата А4, 80г/м2, 96%, 500л., белая,класс С</t>
  </si>
  <si>
    <t xml:space="preserve">Скотч широкий, свыше 3 см -- 48ммх66м </t>
  </si>
  <si>
    <t>Калькулятор простейший, 1-2  регистра памяти, минимальное число функций (16 -разрядный)</t>
  </si>
  <si>
    <t>Дырокол с 4 отверстиями, 16-20 листов</t>
  </si>
  <si>
    <t>Степлер 24/6</t>
  </si>
  <si>
    <t>Скобы 24/6</t>
  </si>
  <si>
    <t xml:space="preserve"> Доска информационная / пробковая - 90х120 (D.Z.)</t>
  </si>
  <si>
    <t>Доска маркерно-магнитная, подвесная, 90*120 см</t>
  </si>
  <si>
    <t>канцелярские гвозди (кнопки)</t>
  </si>
  <si>
    <t>Папка пластиковая с резинками</t>
  </si>
  <si>
    <t>Магниты канцелярские  для досок</t>
  </si>
  <si>
    <t>Пленка д/ламинирования - А4, 100мк, не менее 100л. (размер 216*303 мм)</t>
  </si>
  <si>
    <t>Пленка д/ламинирования - А3, 100мк, не менее 100л. (размер 303*426 мм)</t>
  </si>
  <si>
    <t>Карта географическая Атырауской области с геологическим ландшафтом местности (Карта размером 1м на 1,5 м, распечатка на глянцевой самоклейке, основа ПВХ 3мм, орг.стекло, 1,5мм, климшина серебро)</t>
  </si>
  <si>
    <t>Скотч маленький - 12ммх33м (HERLITZ)</t>
  </si>
  <si>
    <t>Часы круглые настенные</t>
  </si>
  <si>
    <t>ножницы большие для резки картона, пластика</t>
  </si>
  <si>
    <t>Книга учета синего цвета -96л. Арт.К-04-П</t>
  </si>
  <si>
    <t>Канцелярский нож для бумаг</t>
  </si>
  <si>
    <t>Бирки для ключей</t>
  </si>
  <si>
    <t>Маркеры по металлу - белый цвет</t>
  </si>
  <si>
    <t>Ручки шариковые в наборе -  1цв.10шт.,синий стержень</t>
  </si>
  <si>
    <t>Органайзер пластиковый, настольный, до 10 предметов</t>
  </si>
  <si>
    <t xml:space="preserve"> Ручки гелевые в наборе -  3цв.</t>
  </si>
  <si>
    <t>Набор</t>
  </si>
  <si>
    <t xml:space="preserve">Степлер - №23/13 2-100л. </t>
  </si>
  <si>
    <t>Скобы 23/13</t>
  </si>
  <si>
    <t xml:space="preserve">Папка-Регистратор - А4 70мм. </t>
  </si>
  <si>
    <t>Файлы прозрачные - Файл в наборе - А4 100шт.</t>
  </si>
  <si>
    <t>Капроновая нить для прошивки документов-100 м</t>
  </si>
  <si>
    <t>Губка для доски для маркерной доски</t>
  </si>
  <si>
    <t>Простой чернографитный карандаш</t>
  </si>
  <si>
    <t xml:space="preserve">Точилка </t>
  </si>
  <si>
    <t>Бумага д/записей с подставкой - 8х8x5 (Стамм)</t>
  </si>
  <si>
    <t>Блокнот для записей (А5  48л. клет. спир. (КТС)</t>
  </si>
  <si>
    <t>Папка-планшет с верхним зажимом - А4</t>
  </si>
  <si>
    <t>Лупа с подсветкой d 100mm</t>
  </si>
  <si>
    <t>Ластик канцелярский</t>
  </si>
  <si>
    <t>Пластиковые бейджи для пропуска</t>
  </si>
  <si>
    <t>Готовальня профессиональные, инженерные</t>
  </si>
  <si>
    <t>Чертежные линейки разных длиной</t>
  </si>
  <si>
    <t>Рулон бумаги для плоттера</t>
  </si>
  <si>
    <t>Урна</t>
  </si>
  <si>
    <t>Карандаш простой, механический</t>
  </si>
  <si>
    <t>Грифели 0,5 мм</t>
  </si>
  <si>
    <t>клей-карандаш</t>
  </si>
  <si>
    <t>папка регистр №5</t>
  </si>
  <si>
    <t>планинг</t>
  </si>
  <si>
    <t>штамп "Возвратный экземпляр"</t>
  </si>
  <si>
    <t>штамп "Контролируемый экземпляр"</t>
  </si>
  <si>
    <t>Указка лазерная</t>
  </si>
  <si>
    <t>Кляссер для визиток</t>
  </si>
  <si>
    <t>Датер (с указанием даты, названия месяца, год)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</si>
  <si>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</si>
  <si>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</si>
  <si>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</si>
  <si>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</si>
  <si>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</si>
  <si>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</si>
  <si>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</si>
  <si>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</si>
  <si>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</si>
  <si>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</si>
  <si>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</si>
  <si>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</si>
  <si>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</si>
  <si>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</si>
  <si>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</si>
  <si>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</si>
  <si>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</si>
  <si>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</si>
  <si>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</si>
  <si>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</si>
  <si>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</si>
  <si>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</si>
  <si>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</si>
  <si>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</si>
  <si>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</si>
  <si>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</si>
  <si>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</si>
  <si>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</si>
  <si>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</si>
  <si>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</si>
  <si>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</si>
  <si>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</si>
  <si>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</si>
  <si>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</si>
  <si>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</si>
  <si>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</si>
  <si>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</si>
  <si>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</si>
  <si>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</si>
  <si>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</si>
  <si>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</si>
  <si>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</si>
  <si>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</si>
  <si>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</si>
  <si>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</si>
  <si>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</si>
  <si>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</si>
  <si>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</si>
  <si>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</si>
  <si>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</si>
  <si>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</si>
  <si>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</si>
  <si>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</si>
  <si>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</si>
  <si>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</si>
  <si>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</si>
  <si>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</si>
  <si>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</si>
  <si>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</si>
  <si>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</si>
  <si>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</si>
  <si>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</si>
  <si>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</si>
  <si>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</si>
  <si>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</si>
  <si>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</si>
  <si>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</si>
  <si>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</si>
  <si>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</si>
  <si>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</si>
  <si>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</si>
  <si>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</si>
  <si>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</si>
  <si>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</si>
  <si>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</si>
  <si>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</si>
  <si>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</si>
  <si>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</si>
  <si>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</si>
  <si>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</si>
  <si>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</si>
  <si>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</si>
  <si>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</si>
  <si>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</si>
  <si>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</si>
  <si>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</si>
  <si>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</si>
  <si>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</si>
  <si>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</si>
  <si>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</si>
  <si>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</si>
  <si>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</si>
  <si>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</si>
  <si>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10.82.22.494.000.00.0166.000000000000</t>
  </si>
  <si>
    <t>10.39.23.900.002.00.0166.000000000000</t>
  </si>
  <si>
    <t>10.39.23.930.000.00.0166.000000000000</t>
  </si>
  <si>
    <t>10.39.23.920.000.00.0166.000000000000</t>
  </si>
  <si>
    <t>10.83.11.500.000.00.0778.000000000000</t>
  </si>
  <si>
    <t>10.83.12.300.000.00.0796.000000000000</t>
  </si>
  <si>
    <t>10.83.13.200.000.00.5111.000000000000</t>
  </si>
  <si>
    <t>10.83.13.100.000.00.5111.000000000000</t>
  </si>
  <si>
    <t>10.72.12.551.000.00.0778.000000000000</t>
  </si>
  <si>
    <t>10.51.51.200.000.00.0796.000000000001</t>
  </si>
  <si>
    <t>01.22.13.000.000.00.0166.000000000000</t>
  </si>
  <si>
    <t>10.39.23.900.003.00.0166.000000000000</t>
  </si>
  <si>
    <t>10.39.25.210.000.00.0166.000000000000</t>
  </si>
  <si>
    <t>10.39.25.220.000.00.0166.000000000000</t>
  </si>
  <si>
    <t>01.23.12.100.000.00.0796.000000000000</t>
  </si>
  <si>
    <t>10.39.14.000.000.00.0166.000000000001</t>
  </si>
  <si>
    <t>обжаренный, соленый</t>
  </si>
  <si>
    <t>Кешью обжаренный, соленый</t>
  </si>
  <si>
    <t>Миндаль обжаренный</t>
  </si>
  <si>
    <t>Фундук, обжаренный</t>
  </si>
  <si>
    <t>Сахар, рафинированный, свекловичный</t>
  </si>
  <si>
    <t>жареный, с кофеином, ГОСТ 6805-2004</t>
  </si>
  <si>
    <t>растворимый, порошкообразный</t>
  </si>
  <si>
    <t>Кофе растворимый, порошкообразный</t>
  </si>
  <si>
    <t>черный, пакетированный</t>
  </si>
  <si>
    <t>Чай черный пакетированный, не менее 100 пакетиков в пачке</t>
  </si>
  <si>
    <t>зеленый, пакетированный</t>
  </si>
  <si>
    <t>Чай зеленый пакетированный,  не менее 100 пакетиков в пачке</t>
  </si>
  <si>
    <t>сахарное, ГОСТ 24901-2014</t>
  </si>
  <si>
    <t>Печенье сахарное, в упаковке</t>
  </si>
  <si>
    <t>сгущенное, с сахаром, объем 300 г</t>
  </si>
  <si>
    <t>сгущенное с  сахаром , молоко</t>
  </si>
  <si>
    <t>свежий</t>
  </si>
  <si>
    <t>Финики свежие</t>
  </si>
  <si>
    <t>обжаренная, соленая</t>
  </si>
  <si>
    <t>Фисташки обжаренные, соленые</t>
  </si>
  <si>
    <t>сушеный, ГОСТ 28501-90</t>
  </si>
  <si>
    <t>Абрикос сушенный, курага</t>
  </si>
  <si>
    <t>Чернослив, сушеный</t>
  </si>
  <si>
    <t>категория 1, ГОСТ 4429-82</t>
  </si>
  <si>
    <t>нарезанные, высушенные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</si>
  <si>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</si>
  <si>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</si>
  <si>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изготовлению полиграфической продукции (календарей, ежедневников, конвертов, карточек учета, папок беговок</t>
  </si>
  <si>
    <t>55 У</t>
  </si>
  <si>
    <t>56 У</t>
  </si>
  <si>
    <t xml:space="preserve">Лицензионный сбор за пользование торговым знаком АО НК КазМунайГаз </t>
  </si>
  <si>
    <t>62.09.20.000.000.00.0777.000000000000</t>
  </si>
  <si>
    <t>Услуги по администрированию и техническому обслуживанию программного обеспечения</t>
  </si>
  <si>
    <t>Годовое техническое сопровождение Информационной системы "Карта мониторинга местного содержания"</t>
  </si>
  <si>
    <t>авансовый платеж 25%, на ежеквартальной основе</t>
  </si>
  <si>
    <t>62.09.20.000.005.00.0777.000000000000</t>
  </si>
  <si>
    <t>Услуги по пользованию информационной системой электронных закупок</t>
  </si>
  <si>
    <t>Услуги доступа к Информационной системе электронных закупок (ИСЭЗ)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</si>
  <si>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</si>
  <si>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</si>
  <si>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</si>
  <si>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57 У</t>
  </si>
  <si>
    <t>58 У</t>
  </si>
  <si>
    <t>59 У</t>
  </si>
  <si>
    <t>Сопровождение системы электронного документооборота</t>
  </si>
  <si>
    <t>60 У</t>
  </si>
  <si>
    <t>33.13.19.100.003.00.0777.000000000000</t>
  </si>
  <si>
    <t>Услуги по техническому обслуживанию сетей и оборудования связи</t>
  </si>
  <si>
    <t>Услуги по аренде каналов кабельной канализации</t>
  </si>
  <si>
    <t>Эксплутационно-теническое обслуживание линейно-кабельных сооружений</t>
  </si>
  <si>
    <t>61 У</t>
  </si>
  <si>
    <t>62 У</t>
  </si>
  <si>
    <t>63 У</t>
  </si>
  <si>
    <t>Услуги по технической поддержке программного обеспечения 1С: Бухгалтерия для Казахстана 8.2.</t>
  </si>
  <si>
    <t>62.02.30.000.001.00.0777.000000000000</t>
  </si>
  <si>
    <t>Услуги по сопровождению и технической поддержке информационной системы</t>
  </si>
  <si>
    <t>62.02.30.000.003.00.0777.000000000000</t>
  </si>
  <si>
    <t>Услуги по технической поддержке сайтов</t>
  </si>
  <si>
    <t xml:space="preserve">Услуги по поддержке и техническому обслуживанию сайта Товарищества </t>
  </si>
  <si>
    <t xml:space="preserve">с января по декабрь  </t>
  </si>
  <si>
    <t>62.09.20.000.002.00.0777.000000000000</t>
  </si>
  <si>
    <t>Услуги по установке и настройке программного обеспечения</t>
  </si>
  <si>
    <t>Интеграция модуля 1С казначейство в ЦК АО ФНБ "Самрук-Казына"</t>
  </si>
  <si>
    <t xml:space="preserve">с  августа по декабрь 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</si>
  <si>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</si>
  <si>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</si>
  <si>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Оказание Услуги по техническому обслуживанию и ремонту вычислительной техники г.Астана</t>
  </si>
  <si>
    <t>Оказание Услуги по техническому обслуживанию и ремонту вычислительной техники г.Атырау</t>
  </si>
  <si>
    <t>74.90.20.000.059.00.0777.000000000000</t>
  </si>
  <si>
    <t>Услуги по заправке картриджей</t>
  </si>
  <si>
    <t>Оказание услуг по заправке картриджей и комплектующих к принтеру  г.Астана</t>
  </si>
  <si>
    <t xml:space="preserve">с  февраля по декабрь 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</si>
  <si>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</si>
  <si>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</si>
  <si>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</si>
  <si>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796</t>
  </si>
  <si>
    <t>Программное обеспечение для защиты установленных програмных обеспечений от вирусов, 1 ключ на  пользователей, с комплексной защитой  файловой, почтовой Веб-системы</t>
  </si>
  <si>
    <t>279 Т</t>
  </si>
  <si>
    <t>с февраль-декабрь</t>
  </si>
  <si>
    <t xml:space="preserve">Информационно-правовая система (обновление) годовое обслуживание, сетевая версия 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</si>
  <si>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</si>
  <si>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</si>
  <si>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</si>
  <si>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>Сопровождение 1С Казначейство</t>
  </si>
  <si>
    <t>64 У</t>
  </si>
  <si>
    <t>65 У</t>
  </si>
  <si>
    <t>66 У</t>
  </si>
  <si>
    <t>67 У</t>
  </si>
  <si>
    <t>68 У</t>
  </si>
  <si>
    <t>69 У</t>
  </si>
  <si>
    <t>70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</si>
  <si>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</si>
  <si>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</si>
  <si>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</si>
  <si>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Доступ к порталу Учет.кз</t>
  </si>
  <si>
    <t>Разработка и внедрение 1С бухгалтерия по раздельному учету доходов/расходов</t>
  </si>
  <si>
    <t>71 У</t>
  </si>
  <si>
    <t>26.20.40.000.109.00.0796.000000000005</t>
  </si>
  <si>
    <t>Системный блок</t>
  </si>
  <si>
    <t>форм-фактор вертикальный, MidiTower 173*432*490</t>
  </si>
  <si>
    <t>Персональный профессиональный. Направлен на использование для решения задач требующих максимальной производительности от системы</t>
  </si>
  <si>
    <t>26.20.17.100.000.00.0796.000000000021</t>
  </si>
  <si>
    <t>Монитор</t>
  </si>
  <si>
    <t>жидкокристаллический, диагональ 24 дюйм, разрешение 1920*1080</t>
  </si>
  <si>
    <t>Основной элемент дисплея — жидкие кристаллы, диагональ - 24'', разрешение - 1920x1080</t>
  </si>
  <si>
    <t>26.20.11.100.002.00.0796.000000000004</t>
  </si>
  <si>
    <t>Ноутбук</t>
  </si>
  <si>
    <t>мультимедийный, диагональ не менее 15 дюйма, производительность высокая</t>
  </si>
  <si>
    <t xml:space="preserve">Портативные компьютеры (ноутбук) в комплекте с сопутствующим оборудованием </t>
  </si>
  <si>
    <t>280 Т</t>
  </si>
  <si>
    <t>281 Т</t>
  </si>
  <si>
    <t>282 Т</t>
  </si>
  <si>
    <t>283 Т</t>
  </si>
  <si>
    <t>26.20.40.000.108.00.0796.000000000000</t>
  </si>
  <si>
    <t>Источник бесперебойного питания</t>
  </si>
  <si>
    <t>резервный</t>
  </si>
  <si>
    <t xml:space="preserve">Источники бесперебойного питания, мощьностью на выходе не менее 200 вт.Питание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 </t>
  </si>
  <si>
    <t>26.30.23.900.029.00.0796.000000000002</t>
  </si>
  <si>
    <t>Аппарат телефонный</t>
  </si>
  <si>
    <t>IP-телефония</t>
  </si>
  <si>
    <t>Телефонный аппарат для IP телефонии, с АОН, с видео конференц связью</t>
  </si>
  <si>
    <t>Телефонный аппарат для конференц связи</t>
  </si>
  <si>
    <t>Телефонный аппараты</t>
  </si>
  <si>
    <t>26.20.18.900.001.01.0796.000000000011</t>
  </si>
  <si>
    <t>Устройство</t>
  </si>
  <si>
    <t>многофункциональное, печать лазерная, разрешение 1200*1200 dpi</t>
  </si>
  <si>
    <t>МФУ (принтер, копир, сканер), разрешение 1200*1200 dpi</t>
  </si>
  <si>
    <t>МФУ (принтер, копир, сканер), А3</t>
  </si>
  <si>
    <t>Сетевой коммутатор 48 портов 1Гбит/сек 2 уровня</t>
  </si>
  <si>
    <t>Wi-Fi роутер с поддержкой VPN туннелей 1 Гбит/сек 4 порта</t>
  </si>
  <si>
    <t>Плоттер А0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</si>
  <si>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</si>
  <si>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</si>
  <si>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</si>
  <si>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</si>
  <si>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</si>
  <si>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</si>
  <si>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</si>
  <si>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</si>
  <si>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</si>
  <si>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</si>
  <si>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</si>
  <si>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26.30.30.900.040.00.0839.000000000000</t>
  </si>
  <si>
    <t>Оборудование беспроводное подключение к сети передачи данных</t>
  </si>
  <si>
    <t>WiFi</t>
  </si>
  <si>
    <t>4 х RJ-45 LAN 10/100/1000Base-TX Ethernet, Сетевой стандарт: IEEE 802.11b, IEEE 802.11g, IEEE 802.1x, IEEE 802.11n</t>
  </si>
  <si>
    <t>26.70.13.000.000.00.0796.000000000000</t>
  </si>
  <si>
    <t>Фотокамера</t>
  </si>
  <si>
    <t>цифровая, зеркальная, для трехмерных объектов, сканирующая</t>
  </si>
  <si>
    <t>Плоттер (графопостроитель)</t>
  </si>
  <si>
    <t>26.20.16.920.000.00.0796.000000000033</t>
  </si>
  <si>
    <t>струйный, метод печати термальная струйная печать, формат А0, разрешение 2400*1200 dpi</t>
  </si>
  <si>
    <t>62.01.29.000.001.00.0796.000000000000</t>
  </si>
  <si>
    <t>Лицензия</t>
  </si>
  <si>
    <t>на программный продукт (кроме услуг по предоставлению лицензии)</t>
  </si>
  <si>
    <t>текстовый процессор, предназначенный для создания, просмотра и редактирования текстовых документов на 8 пользователей</t>
  </si>
  <si>
    <t>Программное обеспечение операционной системы для персонального компьютера</t>
  </si>
  <si>
    <t>Программный продукт - система автоматизации документооборота Lotus User License</t>
  </si>
  <si>
    <t>MS Visio 2016</t>
  </si>
  <si>
    <t>Autodesk Autocad 2016</t>
  </si>
  <si>
    <t>Abbyy Finereader</t>
  </si>
  <si>
    <t>MS Project 2016</t>
  </si>
  <si>
    <t>Kerio Control</t>
  </si>
  <si>
    <t>Autodesk 3DMax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</si>
  <si>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</si>
  <si>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</si>
  <si>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</si>
  <si>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</si>
  <si>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</si>
  <si>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</si>
  <si>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</si>
  <si>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</si>
  <si>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</si>
  <si>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Универсаль набор инструмента для слесаря</t>
  </si>
  <si>
    <t>Набор ражковых ключей</t>
  </si>
  <si>
    <t>Набор накидных ключей</t>
  </si>
  <si>
    <t>Разводной ключ 15"</t>
  </si>
  <si>
    <t xml:space="preserve">Емкость одна тонная                                       </t>
  </si>
  <si>
    <t>Аппарат углошлифовальный</t>
  </si>
  <si>
    <t>насос погружной</t>
  </si>
  <si>
    <t>Перфоратор,ручной электрический на 220В</t>
  </si>
  <si>
    <t>Удлинитель 50 м.</t>
  </si>
  <si>
    <t xml:space="preserve">Спец поддоны                                                </t>
  </si>
  <si>
    <t>Аккумуляторный шруповерт</t>
  </si>
  <si>
    <t>Дрель унуверсальный</t>
  </si>
  <si>
    <t>Нажовка по металу</t>
  </si>
  <si>
    <t>Нажовка по дереву</t>
  </si>
  <si>
    <t>Аппарат для сварки пластиковых труб</t>
  </si>
  <si>
    <t>Тиски слесарные</t>
  </si>
  <si>
    <t>Стремянка лестница</t>
  </si>
  <si>
    <t>Набор сверл по металу</t>
  </si>
  <si>
    <t>Пуливелизатор для краски</t>
  </si>
  <si>
    <t>Циркулярная пила</t>
  </si>
  <si>
    <t>Насосная станция</t>
  </si>
  <si>
    <t xml:space="preserve">Компрессор воздушный                  </t>
  </si>
  <si>
    <t>Пожарный щит 6 комплект</t>
  </si>
  <si>
    <t>Пиcтолет для силикона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</si>
  <si>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</si>
  <si>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</si>
  <si>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</si>
  <si>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</si>
  <si>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</si>
  <si>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</si>
  <si>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</si>
  <si>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</si>
  <si>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</si>
  <si>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</si>
  <si>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</si>
  <si>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</si>
  <si>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</si>
  <si>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</si>
  <si>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</si>
  <si>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</si>
  <si>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</si>
  <si>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</si>
  <si>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</si>
  <si>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</si>
  <si>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</si>
  <si>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</si>
  <si>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</si>
  <si>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</si>
  <si>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</si>
  <si>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</si>
  <si>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</si>
  <si>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</si>
  <si>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Бетоносмеситель на 220 вольт</t>
  </si>
  <si>
    <t>332 Т</t>
  </si>
  <si>
    <t>333 Т</t>
  </si>
  <si>
    <t>334 Т</t>
  </si>
  <si>
    <t>335 Т</t>
  </si>
  <si>
    <t>336 Т</t>
  </si>
  <si>
    <t>337 Т</t>
  </si>
  <si>
    <t>338 Т</t>
  </si>
  <si>
    <t>Сетка рябица 2х2, х10м, ячейка 50х50 оцинкованная</t>
  </si>
  <si>
    <t>калючая проволока ацинкованная, толщина 4мм</t>
  </si>
  <si>
    <t>25.99.29.190.029.00.0796.000000000000</t>
  </si>
  <si>
    <t>Вышка-тура</t>
  </si>
  <si>
    <t>передвижная</t>
  </si>
  <si>
    <t>передвижная, высота не менее 7м нагрузка на 1кв метр 250 кг</t>
  </si>
  <si>
    <t>Литр (куб. дм.)</t>
  </si>
  <si>
    <t>112</t>
  </si>
  <si>
    <t>Топливо летнее, плотность при 20 °С не более 860 кг/м3, температура застывания не выше -10°С</t>
  </si>
  <si>
    <t>дизельное, температура застывания не выше -10°С, плотность при 20 °С не более 860 кг/м3, летнее, ГОСТ 305-82</t>
  </si>
  <si>
    <t>Топливо</t>
  </si>
  <si>
    <t>19.20.26.510.000.01.0112.000000000000</t>
  </si>
  <si>
    <t>Услуги по страхованию имущества Товарищества  СКЭБР</t>
  </si>
  <si>
    <t>31.01.12.900.006.00.0796.000000000000</t>
  </si>
  <si>
    <t>Стол</t>
  </si>
  <si>
    <t>письменный, ЛДСП, однотумбовый</t>
  </si>
  <si>
    <t>31.01.12.900.001.02.0796.000000000008</t>
  </si>
  <si>
    <t>Тумба</t>
  </si>
  <si>
    <t>мобильная, из ЛДСП, на колесиках</t>
  </si>
  <si>
    <t>410*560*590. Материал изготовления:  ЛДСП  18мм (каркас) и 25мм (крышка тумбы). Тумба оснащены специальными осевыми замками с механизмами блокировки одновременно всех ящиков. Цвет: ИТАЛЬЯНСКИЙ ОРЕХ/АНТРАЦИТ.</t>
  </si>
  <si>
    <t>31.01.12.900.005.00.0796.000000000010</t>
  </si>
  <si>
    <t>Шкаф</t>
  </si>
  <si>
    <t>ЛДСП, для одежды, с замком</t>
  </si>
  <si>
    <t>800*410*1907. Материал изготовления: ЛДСП 18мм (каркас) и 25мм (топ шкафа), Цвет: ИТАЛЬЯНСКИЙ ОРЕХ/АНТРАЦИТ.</t>
  </si>
  <si>
    <t>31.01.12.900.005.00.0796.000000000009</t>
  </si>
  <si>
    <t>ЛДСП, для документов, с замком</t>
  </si>
  <si>
    <t>800*410*1907. Материал изготовления:  ЛДСП 18мм (каркас) и 25мм (топ шкафа). Верх открытый, низ с дверцами. Цвет: ИТАЛЬЯНСКИЙ ОРЕХ/АНТРАЦИТ</t>
  </si>
  <si>
    <t>31.00.13.500.001.00.0796.000000000057</t>
  </si>
  <si>
    <t>Кресло</t>
  </si>
  <si>
    <t>тканевое, мягкое, на колесиках</t>
  </si>
  <si>
    <t>крестовина и подлокотники пластик, обивка - ткань. Цвет - черный.</t>
  </si>
  <si>
    <t>31.00.13.900.001.00.0796.000000000000</t>
  </si>
  <si>
    <t>Стул</t>
  </si>
  <si>
    <t>пластамассовый, каркас металлический</t>
  </si>
  <si>
    <t>обивка из ткани, каркас с порошковым покрытием, цвет - черный</t>
  </si>
  <si>
    <t>31.01.11.700.001.00.0796.000000000000</t>
  </si>
  <si>
    <t>картотека</t>
  </si>
  <si>
    <t>файловая, 4 ящика</t>
  </si>
  <si>
    <t xml:space="preserve">Размеры внешние (ВхШхГ), мм. 
415 х 995 х 675
Размеры внутренние (ВхШхГ), мм. 
408 х 900 х 620
Вес, кг. 63
</t>
  </si>
  <si>
    <t>31.01.11.700.000.00.0796.000000000004</t>
  </si>
  <si>
    <t>металлический, бухгалтерский, с замком</t>
  </si>
  <si>
    <t>850х500х2000, 4 полки, с замком</t>
  </si>
  <si>
    <t>31.01.11.900.000.00.0796.000000000000</t>
  </si>
  <si>
    <t>Стеллаж</t>
  </si>
  <si>
    <t>сталь, размер 2000*1200*400 мм</t>
  </si>
  <si>
    <t>5 полок, габ. размеры, 300×1000×2000 мм</t>
  </si>
  <si>
    <t>31.01.12.900.006.00.0796.000000000006</t>
  </si>
  <si>
    <t>эргономичный, МДФ, без тумб</t>
  </si>
  <si>
    <t>Стол чертёжный, массив дуба, габаритные размеры: 2400*900*750. Цвет - по согласованию с Заказчиком</t>
  </si>
  <si>
    <t>1600*1200*720. Материал изготовления:  ЛДСП  18мм (каркас) и 25мм (столешница). Стол должен быть оборудован отверстием с пластиковой заглушкой для проводов в угловой части столешницы.  Цвет: ИТАЛЬЯНСКИЙ ОРЕХ/АНТРАЦИТ, левосторонний</t>
  </si>
  <si>
    <t>1600*1200*720. Материал изготовления:  ЛДСП  18мм (каркас) и 25мм (столешница). Стол должен быть оборудован отверстием с пластиковой заглушкой для проводов в угловой части столешницы.  Цвет: ИТАЛЬЯНСКИЙ ОРЕХ/АНТРАЦИТ, правосторонний</t>
  </si>
  <si>
    <t>339 Т</t>
  </si>
  <si>
    <t>340 Т</t>
  </si>
  <si>
    <t>341 Т</t>
  </si>
  <si>
    <t>342 Т</t>
  </si>
  <si>
    <t>343 Т</t>
  </si>
  <si>
    <t>344 Т</t>
  </si>
  <si>
    <t>345 Т</t>
  </si>
  <si>
    <t>347 Т</t>
  </si>
  <si>
    <t>348 Т</t>
  </si>
  <si>
    <t>19.20.29.500.000.01.0112.000000000015</t>
  </si>
  <si>
    <t>Масло</t>
  </si>
  <si>
    <t>моторное, для бензиновых двигателей, обозначение по SAE 15W-40</t>
  </si>
  <si>
    <t>72 У</t>
  </si>
  <si>
    <t>Услуги по страхованию имущества Товарищества  БПМО</t>
  </si>
  <si>
    <t>19.20.26.520.000.01.0112.000000000000</t>
  </si>
  <si>
    <t>дизельное, температура застывания не выше -35-- 45°С, плотность при 20 °С не более 840 кг/м3, зимнее, ГОСТ 305-82</t>
  </si>
  <si>
    <t>71.20.19.000.011.00.0777.000000000000</t>
  </si>
  <si>
    <t>Техническое обследование БПМО независимым экспертом</t>
  </si>
  <si>
    <t>с июня по август</t>
  </si>
  <si>
    <t>73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</si>
  <si>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</si>
  <si>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</si>
  <si>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</si>
  <si>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работников Товарищества БПМО</t>
  </si>
  <si>
    <t>74 У</t>
  </si>
  <si>
    <t>Услуги по обучению работников Товарищества ОАР</t>
  </si>
  <si>
    <t>г. Атырау, СКЭБР</t>
  </si>
  <si>
    <t>Услуги по обучению работников Товарищества СКЭБР</t>
  </si>
  <si>
    <t>49.32.12.000.000.00.0777.000000000000</t>
  </si>
  <si>
    <t>Услуги по аренде легковых автомобилей с водителем</t>
  </si>
  <si>
    <t>Услуги по аренде легковых автомобилей с водителем на БПМО</t>
  </si>
  <si>
    <t>06.20.10.100.000.00.0113.000000000000</t>
  </si>
  <si>
    <t>природный, сжиженный</t>
  </si>
  <si>
    <t>Поставка природного газа для производственных нужд</t>
  </si>
  <si>
    <t>с марта 2016 г по март 2017г</t>
  </si>
  <si>
    <t>113</t>
  </si>
  <si>
    <t>Метр кубический</t>
  </si>
  <si>
    <t>Система пожаротушения Орион, Извещатель пожарный дымовой        ДИП 34, Извещатель пожарный адресно-аналоговый оптико - электронный предназначен для контроля состояния и обнаружения загораний</t>
  </si>
  <si>
    <t>26.30.60.000.020.00.0796.000000000005</t>
  </si>
  <si>
    <t>Извещатель пожарный</t>
  </si>
  <si>
    <t>дымовой, оптический</t>
  </si>
  <si>
    <t>26.30.60.000.020.00.0796.000000000001</t>
  </si>
  <si>
    <t>ручной</t>
  </si>
  <si>
    <t>Извещатель пожарный ручной электроконтактный ИПР 513-10 предназначен для ручного включения сигнала «Пожар» в системах противопожарной защиты и охранно-пожарной сигнализации, Система пожаротушения Орион</t>
  </si>
  <si>
    <t>Резервированный источник питания с микропроцессорным управлением, 12 В, 8 А (10 мин-10 А), световая и звуковая индикация режимов, возможность установки аккумулятора 17 А*ч и внешних до 34 А*ч, защита от переразряда. Крышка под замок</t>
  </si>
  <si>
    <t>Контроллер адресной двухпроводной подсистемы "С2000-КДЛ"., Управление двумя светодиодами считывателя (красным и зелёным) в соответствии с логическими уровнями "+5В КМОП", с ограничением тока при прямом подключении светодиодов на уровне 10 мА</t>
  </si>
  <si>
    <t>27.90.70.300.022.00.0796.000000000000</t>
  </si>
  <si>
    <t>Контроллер</t>
  </si>
  <si>
    <t>для электросигнализации</t>
  </si>
  <si>
    <t>Блок сигнально пусковой С2000-СП1, Релейный блок с управлением по интерфейсу RS-485 (релейный расширитель), Предназначен для работы в составе ИСО "Орион" и может выполнять функции управления исполнительными устройствами </t>
  </si>
  <si>
    <t>26.30.60.000.025.00.0796.000000000000</t>
  </si>
  <si>
    <t>Контрольно-пусковой блок</t>
  </si>
  <si>
    <t>для системы автоматического пожаротушения</t>
  </si>
  <si>
    <t>Видеоконтрольное устройство (ВКУ) Endura, Видеоконтрольное устройство VCD 5202</t>
  </si>
  <si>
    <t>Применяется с контроллером "С2000-КДЛ" и "С2000-КДЛ-2И"., Адресный расширитель С2000-АР8, Адресный расширитель на восемь зон сигнализации.</t>
  </si>
  <si>
    <t>26.30.60.000.024.00.0796.000000000000</t>
  </si>
  <si>
    <t>Устройство управления адресное</t>
  </si>
  <si>
    <t>Пожарный пламени ИК-диапазона взрывозащ. 0ExiaIIВТ6Х, до 17 м, угол обзора 60°, Uпит.12В, Iпотр.15мА, IP65, tраб.-40…+55°С, 110 х 80 х 70мм, Извещатель пожарный пламени   ИП330-8</t>
  </si>
  <si>
    <t>26.30.60.000.020.00.0796.000000000006</t>
  </si>
  <si>
    <t>пламени</t>
  </si>
  <si>
    <t>Контроллер доступа С2000-2, Предназначен для управления доступом через одну или две точки доступа путем считывания кодов предъявляемых идентификаторов, Предназначен для использования в составе системы "Орион" или автономно. </t>
  </si>
  <si>
    <t>Считыватель С2000 Proxy Н, В ИСО "Орион" используется для обеспечения процедур управления шлейфами и разделами охранно-пожарной сигнализации и идентификации пользователей в точках доступа СКУД.</t>
  </si>
  <si>
    <t>Считыватель Proxy 3A, применяются в системах охраны, в системах контроля и управления доступом (СКД) и предназначены для считывания кода идентификационных карточек и передачи его на приборы приемно-контрольные или контроллеры СКД, </t>
  </si>
  <si>
    <t>27.12.40.900.104.00.0796.000000000000</t>
  </si>
  <si>
    <t>Считыватель</t>
  </si>
  <si>
    <t>для системы контроля и управления доступом, для брелков</t>
  </si>
  <si>
    <t>26.20.16.970.003.00.0796.000000000003</t>
  </si>
  <si>
    <t>Преобразователь интерфейса</t>
  </si>
  <si>
    <t>USB в RS232</t>
  </si>
  <si>
    <t>26.20.16.970.003.00.0796.000000000005</t>
  </si>
  <si>
    <t>RS-232/RS-485 в Ethernet</t>
  </si>
  <si>
    <t>Устройства в металлическом корпусе подходят для использования в задачах промышленной автоматики и управления IT-инфраструктурой. Преобразователь  сигналов интерфейсов RS-485/RS-232/USB/Ethernet , Многопортовые конвертеры последовательных интерфейсов в USB являются заменой мультипортовых плат в портативных системах</t>
  </si>
  <si>
    <t>SG1TB, 7200 об./мин., 16 МБ кэш-памяти внутренних SATA жесткий диск. 1000 ГБ жесткий диск 3.5 дюймов жесткий диск 1 ТБ для видеонаблюдения </t>
  </si>
  <si>
    <t>26.20.21.300.002.00.0796.000000000219</t>
  </si>
  <si>
    <t>Диск жесткий</t>
  </si>
  <si>
    <t>размер 3,5", интерфейс SATA 3 ГГц/с, объем буфера 16 Мб, количество оборотов шпинделя 7200 об/м, емкость 1 Тб</t>
  </si>
  <si>
    <t>26.40.33.900.009.00.0839.000000000000</t>
  </si>
  <si>
    <t>Видеорекодер</t>
  </si>
  <si>
    <t>цифровой</t>
  </si>
  <si>
    <t>27.32.13.500.001.01.0796.000000000001</t>
  </si>
  <si>
    <t>Кабель</t>
  </si>
  <si>
    <t>коммутационный (патч-корд), UTP, 1 метр</t>
  </si>
  <si>
    <t>Патч-корд 6cat.(1m)</t>
  </si>
  <si>
    <t>27.32.13.500.001.01.0796.000000000010</t>
  </si>
  <si>
    <t>коммутационный (патч-корд), UTP, 2 метра</t>
  </si>
  <si>
    <t>27.32.13.500.001.01.0796.000000000007</t>
  </si>
  <si>
    <t>коммутационный (патч-корд), UTP, 3 метра</t>
  </si>
  <si>
    <t>Патч-корд 6cat.(2m)</t>
  </si>
  <si>
    <t>Патч-корд 6cat.(3m)</t>
  </si>
  <si>
    <t>26.40.51.800.004.00.0796.000000000000</t>
  </si>
  <si>
    <t>Блок питания</t>
  </si>
  <si>
    <t>для видеокамеры</t>
  </si>
  <si>
    <t>27.40.39.900.002.00.0796.000000000003</t>
  </si>
  <si>
    <t>тип цоколя Е40, мощность 100 Вт</t>
  </si>
  <si>
    <t>тип цоколя Е40, мощность 100 Вт, Аналог ДРЛ 400</t>
  </si>
  <si>
    <t>27.40.39.900.002.00.0796.000000000001</t>
  </si>
  <si>
    <t>тип цоколя Е27, мощность 12 Вт, теплота цвета 6400 К, световой поток 700 лм</t>
  </si>
  <si>
    <t>27.40.39.900.002.00.0796.000000000027</t>
  </si>
  <si>
    <t>тип цоколя E14, мощность 9 Вт</t>
  </si>
  <si>
    <t>Лампа светодиодная , Е14   9 Вт</t>
  </si>
  <si>
    <t>28.25.12.300.000.00.0796.000000000000</t>
  </si>
  <si>
    <t>Кондиционер (сплит-система)</t>
  </si>
  <si>
    <t>потолочный</t>
  </si>
  <si>
    <t>28.25.12.300.000.00.0796.000000000001</t>
  </si>
  <si>
    <t>настенный</t>
  </si>
  <si>
    <t>27.40.25.300.001.02.0796.000000000000</t>
  </si>
  <si>
    <t>Светильник</t>
  </si>
  <si>
    <t>местного освещения, подвесной</t>
  </si>
  <si>
    <t>13.99.19.900.006.00.0796.000000000000</t>
  </si>
  <si>
    <t>Лента</t>
  </si>
  <si>
    <t>поливинилхлоридная, липкая, ГОСТ 16214-86</t>
  </si>
  <si>
    <t>Термостат , обогрев трубопровода и резервуаров, Термостат 27-6АА3-615.220</t>
  </si>
  <si>
    <t>28.30.93.990.106.00.0796.000000000000</t>
  </si>
  <si>
    <t>Термостат</t>
  </si>
  <si>
    <t>для поддержания постоянной температуры в ограниченном объеме</t>
  </si>
  <si>
    <t>Рефлексный уровнемер VEGAFLEX 61 повсеместно используется для измерения уровня жидкостей, Датчик уровня Vega Flex 61</t>
  </si>
  <si>
    <t>26.51.12.390.002.00.0796.000000000000</t>
  </si>
  <si>
    <t>Уровнемер</t>
  </si>
  <si>
    <t>электронный</t>
  </si>
  <si>
    <t>27.20.11.900.000.01.0796.000000000003</t>
  </si>
  <si>
    <t>Аккумулятор</t>
  </si>
  <si>
    <t>для ИПБ, свинцово-кислотный, напряжение 12 В, емкость 7,2 А/ч</t>
  </si>
  <si>
    <t>27.20.23.900.000.01.0796.000000000003</t>
  </si>
  <si>
    <t>для ИПБ, свинцово-кислотный, напряжение 12 В, емкость 9 А/ч</t>
  </si>
  <si>
    <t>Термометр</t>
  </si>
  <si>
    <t>26.51.51.300.000.00.0796.000000000072</t>
  </si>
  <si>
    <t>биметаллический, класс точности 1 5, диаметр корпуса не более 100 мм</t>
  </si>
  <si>
    <t>26.51.52.700.002.00.0796.000000000093</t>
  </si>
  <si>
    <t>Манометр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</si>
  <si>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  корпуса 100 мм, класс точности 1, диапазон показаний 0-600, ГОСТ 2405-88</t>
  </si>
  <si>
    <t>25.73.30.600.000.00.0704.000000000006</t>
  </si>
  <si>
    <t>Набор инструментов</t>
  </si>
  <si>
    <t>для различных электромонтажных работ, в наборе 21-40 предметов</t>
  </si>
  <si>
    <t>Многофункциональное устройство, Принтер сканер сетевой цветной А3,  В стандарте: автоподатчик, двусторонняя печать, сетевой цветной сканер, сетевая печать.</t>
  </si>
  <si>
    <t>Многофункциональное устройство, Принтер сканер сетевой ч/б А3, В стандарте: автоподатчик, двусторонняя печать, сетевой сканер, сетевая печать.</t>
  </si>
  <si>
    <t>Летний костюм, для защиты от производственных загрязнений, мужской, из хлопчатобумажной ткани, состоит из куртки и брюк, летний, ГОСТ 27575-87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</si>
  <si>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</si>
  <si>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</si>
  <si>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</si>
  <si>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Комплект</t>
  </si>
  <si>
    <t>14.12.12.490.000.00.0796.000000000006</t>
  </si>
  <si>
    <t>Брюки</t>
  </si>
  <si>
    <t>Куртка</t>
  </si>
  <si>
    <t>14.13.11.290.001.00.0796.000000000000</t>
  </si>
  <si>
    <t>Зимняя куртка, спец.одежда</t>
  </si>
  <si>
    <t>14.12.12.510.000.00.0796.000000000000</t>
  </si>
  <si>
    <t>Комбинезон</t>
  </si>
  <si>
    <t>15.20.31.500.000.00.0715.000000000007</t>
  </si>
  <si>
    <t>Ботинки</t>
  </si>
  <si>
    <t>15.20.31.500.000.00.0715.000000000003</t>
  </si>
  <si>
    <t>32.50.42.900.000.00.0796.000000000003</t>
  </si>
  <si>
    <t>Очки</t>
  </si>
  <si>
    <t>32.99.11.900.000.00.0715.000000000000</t>
  </si>
  <si>
    <t>Шипы для ботинок</t>
  </si>
  <si>
    <t>32.99.11.900.007.00.0796.000000000005</t>
  </si>
  <si>
    <t>Щиток</t>
  </si>
  <si>
    <t>14.12.11.290.001.18.0839.000000000000</t>
  </si>
  <si>
    <t>839</t>
  </si>
  <si>
    <t>14.12.30.100.006.00.0796.000000000000</t>
  </si>
  <si>
    <t>Краги</t>
  </si>
  <si>
    <t>32.99.11.900.009.00.0796.000000000002</t>
  </si>
  <si>
    <t>Маска</t>
  </si>
  <si>
    <t>сварочная</t>
  </si>
  <si>
    <t>32.99.11.900.005.00.0796.000000000000</t>
  </si>
  <si>
    <t>Жилет</t>
  </si>
  <si>
    <t>спасательный</t>
  </si>
  <si>
    <t>14.12.30.190.003.00.0796.000000000001</t>
  </si>
  <si>
    <t>32.99.11.900.017.05.0796.000000000000</t>
  </si>
  <si>
    <t>Респиратор</t>
  </si>
  <si>
    <t>14.19.32.350.006.00.0796.000000000001</t>
  </si>
  <si>
    <t>32.99.11.900.017.02.0796.000000000000</t>
  </si>
  <si>
    <t>пылезащитный</t>
  </si>
  <si>
    <t>14.19.31.700.001.00.0715.000000000000</t>
  </si>
  <si>
    <t>Перчатки защитные</t>
  </si>
  <si>
    <t>кожаные</t>
  </si>
  <si>
    <t>14.12.30.100.000.00.0715.000000000005</t>
  </si>
  <si>
    <t>Перчатки</t>
  </si>
  <si>
    <t>14.14.30.920.000.00.0839.000000000000</t>
  </si>
  <si>
    <t>Комплект нательного белья</t>
  </si>
  <si>
    <t>мужской, из хлопчатобумажной ткани, состоит из рубахи и кальсон, ГОСТ 13709-86</t>
  </si>
  <si>
    <t>32.99.11.900.025.00.0796.000000000000</t>
  </si>
  <si>
    <t>Вкладыш (беруши)</t>
  </si>
  <si>
    <t>многоразовые, из монопрена, универсального размера</t>
  </si>
  <si>
    <t>20.59.59.630.016.00.0796.000000000000</t>
  </si>
  <si>
    <t>Жидкость</t>
  </si>
  <si>
    <t>для промывания глаз, при травматическом поражении глаз промышленными загрязнениями, объем 500 мл</t>
  </si>
  <si>
    <t>27.40.24.000.003.00.0796.000000000000</t>
  </si>
  <si>
    <t>Конус сигнальный</t>
  </si>
  <si>
    <t>дорожный</t>
  </si>
  <si>
    <t>01.19.22.300.000.00.0166.000000000000</t>
  </si>
  <si>
    <t>многолетние, ГОСТ 12420-81</t>
  </si>
  <si>
    <t>02.10.11.200.000.00.0796.000000000000</t>
  </si>
  <si>
    <t>Саженец</t>
  </si>
  <si>
    <t>дерева</t>
  </si>
  <si>
    <t>32.99.59.900.108.00.0704.000000000000</t>
  </si>
  <si>
    <t>Набор знаков безопасности</t>
  </si>
  <si>
    <t>информационный/предупреждающий</t>
  </si>
  <si>
    <t>20.20.19.900.003.00.0796.000000000000</t>
  </si>
  <si>
    <t>Спрей</t>
  </si>
  <si>
    <t>22.21.30.100.000.00.0736.000000000000</t>
  </si>
  <si>
    <t>оградительная, сигнальная, полиэтилен</t>
  </si>
  <si>
    <t>25.73.50.100.000.00.0796.000000000000</t>
  </si>
  <si>
    <t>Поддон</t>
  </si>
  <si>
    <t>литейный</t>
  </si>
  <si>
    <t>31.09.11.000.003.03.0796.000000000000</t>
  </si>
  <si>
    <t>28.29.22.100.000.02.0796.000000000004</t>
  </si>
  <si>
    <t>28.29.22.100.000.02.0796.000000000006</t>
  </si>
  <si>
    <t>28.29.22.100.000.02.0796.000000000012</t>
  </si>
  <si>
    <t>25.73.10.100.000.00.0796.000000000000</t>
  </si>
  <si>
    <t>Лопата</t>
  </si>
  <si>
    <t>копальная, остроконечная</t>
  </si>
  <si>
    <t>25.99.29.430.002.00.0796.000000000000</t>
  </si>
  <si>
    <t>Ведро</t>
  </si>
  <si>
    <t>пожарное, конусообразное</t>
  </si>
  <si>
    <t>22.22.13.000.001.00.0796.000000000011</t>
  </si>
  <si>
    <t>Контейнер</t>
  </si>
  <si>
    <t>пластиковый, мусорный</t>
  </si>
  <si>
    <t>23.99.19.900.009.00.0055.000000000000</t>
  </si>
  <si>
    <t>Потолок</t>
  </si>
  <si>
    <t>подвесной, армстронг</t>
  </si>
  <si>
    <t>Метр квадратный</t>
  </si>
  <si>
    <t>055</t>
  </si>
  <si>
    <t>оцинкованный, с потайной головкой, Саморез для гипсокартона 3,5х5,5</t>
  </si>
  <si>
    <t>Саморезы для гипсокартона,Саморез для гипсокартона 3,5х3,2, с потайной головкой</t>
  </si>
  <si>
    <t>Саморез для гипсокартона 3,5х16, оцинкованный, с потайной головкой</t>
  </si>
  <si>
    <t>31.01.12.900.005.00.0796.000000000008</t>
  </si>
  <si>
    <t>ЛДСП, для документов, без замка</t>
  </si>
  <si>
    <t>шкаф для документов высота 3м, без замка</t>
  </si>
  <si>
    <t>Фотоаппарат зеркальный со съемным объективом</t>
  </si>
  <si>
    <t>Саморез для гипсокартона 4,2х70, оцинкованный, с потайной головкой</t>
  </si>
  <si>
    <t>Саморез</t>
  </si>
  <si>
    <t>22.21.29.700.010.00.0796.000000000001</t>
  </si>
  <si>
    <t>Дюбель</t>
  </si>
  <si>
    <t>из полиэтилена</t>
  </si>
  <si>
    <t xml:space="preserve">Для гипсакортона, Дюбель бабочка , пластиковый       </t>
  </si>
  <si>
    <t>Дюбель саморез  , для гипсокартона, оцинкованный, с пластиковым чепиком</t>
  </si>
  <si>
    <t>25.94.12.910.000.00.0796.000000000000</t>
  </si>
  <si>
    <t>металлический, для гипсокартона</t>
  </si>
  <si>
    <t>20.30.12.200.000.00.0166.000000000000</t>
  </si>
  <si>
    <t>на основе сложных полиэфиров</t>
  </si>
  <si>
    <t>водоэмульсия(бел.для нар.раб), ВД-АК-111, Массовая доля нелетучих веществ 52-57%, рН краски ≥8,0-9,0, Укрывистость высушенного покрытия ≤100 г/м2, Морозостойкость краски ≥5 циклов, ГОСТ 28196-89</t>
  </si>
  <si>
    <t>20.30.11.900.000.00.0166.000000000005</t>
  </si>
  <si>
    <t>марка ВД-АК-111, ГОСТ 28196-89</t>
  </si>
  <si>
    <t xml:space="preserve">цемент, сульфатостойкий с минеральными добавками, гидрофобный, марки ССПЦ 500-Д20-ГФ, ГОСТ 22266-94                                                                  </t>
  </si>
  <si>
    <t>Портландцемент</t>
  </si>
  <si>
    <t>с минеральными добавками, марка ССПЦ 500-Д20-гФ, гидрофобный, сульфатостойкий, ГОСТ 22266-2013</t>
  </si>
  <si>
    <t>23.51.12.300.000.02.0168.000000000028</t>
  </si>
  <si>
    <t>Тонна (метрическая)</t>
  </si>
  <si>
    <t>08.12.11.900.000.00.0168.000000000029</t>
  </si>
  <si>
    <t>Песок</t>
  </si>
  <si>
    <t>мелкозернистый, чистый без примесей</t>
  </si>
  <si>
    <t>серпянка(48*90мм), лента в виде переплетенных стекловолокон для армирования, соединения и укрепления гипсокартонных плит, ДСП, ДВП и других листовых материалов</t>
  </si>
  <si>
    <t>22.29.21.900.000.00.0796.000000000000</t>
  </si>
  <si>
    <t>сетчатая (серпянка), самоклеющаяся</t>
  </si>
  <si>
    <t>финиш, cухая выравнивающая смесь,</t>
  </si>
  <si>
    <t>Шпатлевка</t>
  </si>
  <si>
    <t>для выравнивания стен и потолков в помещениях, на гипсовой основе</t>
  </si>
  <si>
    <t>20.30.22.550.000.00.0166.000000000002</t>
  </si>
  <si>
    <t>20.30.22.550.000.00.0166.000000000000</t>
  </si>
  <si>
    <t>для заполнения и выравнивания дефектов на деревянной поверхности, на акриловой основе</t>
  </si>
  <si>
    <t>ротбонт, штукатурная, гипсово-дисперсионная, тяжелая, СТ РК 1168-2006</t>
  </si>
  <si>
    <t>20.52.10.900.005.00.0166.000000000020</t>
  </si>
  <si>
    <t>Клей</t>
  </si>
  <si>
    <t>кафельный</t>
  </si>
  <si>
    <t xml:space="preserve">по дереву, металлу, водостойкая, Шкурка наждачная                               </t>
  </si>
  <si>
    <t>23.91.11.800.001.00.0778.000000000000</t>
  </si>
  <si>
    <t>Шкурка шлифовальная</t>
  </si>
  <si>
    <t>бумажная, водостойкая</t>
  </si>
  <si>
    <t>Упаковка</t>
  </si>
  <si>
    <t>электроинструмент, Электрический, мощьность 650Вт, пропил стали 8, пропил дерева 65</t>
  </si>
  <si>
    <t>28.24.11.200.001.00.0796.000000000001</t>
  </si>
  <si>
    <t>Лобзик</t>
  </si>
  <si>
    <t>ручной, электрический</t>
  </si>
  <si>
    <t>аэрозольный баллончик, ВД-40 (250 мл.), жидкость для удоление ржавчины с металлических деталий</t>
  </si>
  <si>
    <t>20.41.44.000.001.00.0796.000000000000</t>
  </si>
  <si>
    <t>техническая, для удаления ржавчины, чистки и снятия деталей и механизмов, очищающее, влагоотталкивающее, аэрозоль</t>
  </si>
  <si>
    <t>замок висячий, Всепогодный навесной замок с закалённой дужкой.Влагостойкий.Закрывание автоматическое. Размеры 67*33*148 мм. Толщина дужки Ф 11 мм.</t>
  </si>
  <si>
    <t>25.72.11.300.000.00.0796.000000000000</t>
  </si>
  <si>
    <t>Замок</t>
  </si>
  <si>
    <t>навесной</t>
  </si>
  <si>
    <t xml:space="preserve">проволока, Проволока вязальная Д-1-2-мм, стальная     </t>
  </si>
  <si>
    <t>25.93.12.300.000.01.0166.000000000000</t>
  </si>
  <si>
    <t>Проволока</t>
  </si>
  <si>
    <t>из высоколегированной коррозионностойкой стали, ГОСТ 18143-72</t>
  </si>
  <si>
    <t>для хранения дизельного топлива 1 тонна, пластиковая, прямоугольная, с дыхательным клапаном в крышке</t>
  </si>
  <si>
    <t>22.23.13.700.003.00.0796.000000000000</t>
  </si>
  <si>
    <t>Емкость</t>
  </si>
  <si>
    <t>кубовая, пластиковая, объем 1000 л</t>
  </si>
  <si>
    <t>25.71.11.920.001.00.0796.000000000006</t>
  </si>
  <si>
    <t>Ножницы</t>
  </si>
  <si>
    <t>для резки металла</t>
  </si>
  <si>
    <t>для резки металла до 1 мм., Ручные пряморежущие</t>
  </si>
  <si>
    <t xml:space="preserve">смеситель, однорычажный смеситель,горизонтальный монтаж, хромированный, поворотный излив, кухонный                                       </t>
  </si>
  <si>
    <t>Рукава нaпорно-всасывающие ГОСТ 5398-76,  ф=80   обладающий повышенной стойкостью к воздействию масел и различных нефтепродуктов. Класс-Б, Рукав резиновый напорно-всасывающий с текстильным каркасом и металлической спиралью</t>
  </si>
  <si>
    <t>13.96.16.900.009.00.0006.000000000004</t>
  </si>
  <si>
    <t>Рукав напорный</t>
  </si>
  <si>
    <t>резиновый, класса КЩ, с текстильным каркасом, ГОСТ 5398-76</t>
  </si>
  <si>
    <t>Метр</t>
  </si>
  <si>
    <t>006</t>
  </si>
  <si>
    <t>25.91.12.000.004.00.0796.000000000001</t>
  </si>
  <si>
    <t>Канистра</t>
  </si>
  <si>
    <t>из черного металла, вместимость менее 50 л</t>
  </si>
  <si>
    <t>Смеситель</t>
  </si>
  <si>
    <t xml:space="preserve">Душевой смеситель однорукояточный, Смесители с душевыми лейками         </t>
  </si>
  <si>
    <t>28.14.12.330.000.00.0796.000000000007</t>
  </si>
  <si>
    <t>Доводчик дверной, Автоматический. Для закрытия дверей шириной полотна до 100 мм и массой до 40 кг.</t>
  </si>
  <si>
    <t>25.72.14.690.006.00.0796.000000000000</t>
  </si>
  <si>
    <t>до 90 кг</t>
  </si>
  <si>
    <t>22.23.19.990.003.01.0796.000000000000</t>
  </si>
  <si>
    <t>Ручка</t>
  </si>
  <si>
    <t>из поливинилхлорида, для окон</t>
  </si>
  <si>
    <t>март-июль</t>
  </si>
  <si>
    <t xml:space="preserve">авансовый платеж до 20%, далее по факту закрытия СМР </t>
  </si>
  <si>
    <t>4 Р</t>
  </si>
  <si>
    <t>ЭОТ</t>
  </si>
  <si>
    <t>Строительно-монтажные работы по проекту реконструкции СКЭБР", Работы будут проводиться в строгом соответсвии с техническими решениями, принятыми в Проекте "реконструкции СКЭБР", Проведение СМР по замене оборудования и ремонту сооружений. Строительство новых сооружений.</t>
  </si>
  <si>
    <t>Коммутатор сетевой</t>
  </si>
  <si>
    <t>65.12.12.335.000.00.0777.000000000000</t>
  </si>
  <si>
    <t>Услуги по медицинскому страхованию на случай болезни</t>
  </si>
  <si>
    <t>Оказание услуг по добровольному медицинскому страхованию на случай болезни работников  филиала Товарищества</t>
  </si>
  <si>
    <t>22.23.19.990.002.00.0796.000000000001</t>
  </si>
  <si>
    <t>Уголок</t>
  </si>
  <si>
    <t>пластиковый, декоративный, для отделки</t>
  </si>
  <si>
    <t>25.72.14.430.000.00.0796.000000000000</t>
  </si>
  <si>
    <t>Навес</t>
  </si>
  <si>
    <t>дверной, стальной</t>
  </si>
  <si>
    <t>Навес оконный, дверной металлический, белый, 75мм</t>
  </si>
  <si>
    <t>23.14.12.900.013.00.0055.000000000000</t>
  </si>
  <si>
    <t>Сетка</t>
  </si>
  <si>
    <t>москитная, из стекловолокна</t>
  </si>
  <si>
    <t>25.72.12.990.000.00.0796.000000000002</t>
  </si>
  <si>
    <t>врезной</t>
  </si>
  <si>
    <t>ЗАМОК ВРЕЗНОЙ ПРОТИВОПОЖАРНЫЙс ручками</t>
  </si>
  <si>
    <t>27.40.21.000.001.00.0796.000000000001</t>
  </si>
  <si>
    <t>Фонарь</t>
  </si>
  <si>
    <t>светодиодный, переносной</t>
  </si>
  <si>
    <t>перенасной влагозащещенный, светодиодный, аккумуляторный</t>
  </si>
  <si>
    <t>22.23.12.900.001.00.0796.000000000011</t>
  </si>
  <si>
    <t>Сифон</t>
  </si>
  <si>
    <t>для отведения сточных вод с ванн, пластиковый, ГОСТ 23289-94</t>
  </si>
  <si>
    <t>23.42.10.300.003.00.0839.000000000031</t>
  </si>
  <si>
    <t>Унитаз</t>
  </si>
  <si>
    <t>полуфарфоровый, воронкообразный, с косым выпуском, без цельноотлитой полочки, ГОСТ 30493-96</t>
  </si>
  <si>
    <t>для сифона раковины, Труба гофрированная 1 1/4*40/50 длина 800 с гайкой</t>
  </si>
  <si>
    <t>22.21.21.500.001.02.0796.000000000004</t>
  </si>
  <si>
    <t>гофрированная, сливная, для раковины, размер 1 1/4"*40/50 удл</t>
  </si>
  <si>
    <t xml:space="preserve">Для соединения пластиковых труб, Переход ППР 25х20, Муфта </t>
  </si>
  <si>
    <t>22.21.29.700.005.00.0796.000000000005</t>
  </si>
  <si>
    <t>полипропиленовая, переходная, разборная с ВР</t>
  </si>
  <si>
    <t>Муфта , Для соединения пластиковых труб, Переход ППР 32х20</t>
  </si>
  <si>
    <t>Переход ППР 32х25, Для соединения пластиковых труб</t>
  </si>
  <si>
    <t>Переход ППР 40х32, Для соединения пластиковых труб</t>
  </si>
  <si>
    <t>22.21.29.700.034.00.0796.000000000000</t>
  </si>
  <si>
    <t>из полипропилена, с внутренней резьбой</t>
  </si>
  <si>
    <t>Адаптер ППР с внутренней резьбой 20*1/2, Для соединения пластиковых труб</t>
  </si>
  <si>
    <t>Адаптер ППР с внутренней резьбой 20*3/4, Для соединения пластиковых труб</t>
  </si>
  <si>
    <t>Адаптер ППР с внутренней резьбой 25*1/2, Для соединения пластиковых труб</t>
  </si>
  <si>
    <t>Адаптер ППР с внутренней резьбой 25*3/4, Для соединения пластиковых труб</t>
  </si>
  <si>
    <t>Адаптер ППР с внутренней резьбой32*1/2, Для соединения пластиковых труб</t>
  </si>
  <si>
    <t>Адаптер ППР с внутренней резьбой 32*3/4, Для соединения пластиковых труб</t>
  </si>
  <si>
    <t>Для соединения пластиковых трубАдаптер ППР с наружний резьбой 25*1/2</t>
  </si>
  <si>
    <t>Для соединения пластиковых труб, Адаптер ППР с наружний резьбой 20*1/2</t>
  </si>
  <si>
    <t>Для соединения пластиковых труб,Адаптер ППР с наружний резьбой 25*3/5</t>
  </si>
  <si>
    <t>Для соединения пластиковых труб, Адаптер ППР с наружний резьбой 20*3/4</t>
  </si>
  <si>
    <t>Для соединения пластиковых труб, Адаптер ППР с наружний резьбой 32*3/4</t>
  </si>
  <si>
    <t>Для соединения пластиковых труб,Адаптер ППР с наружний резьбой 32*1/3</t>
  </si>
  <si>
    <t>22.21.29.700.034.00.0796.000000000001</t>
  </si>
  <si>
    <t>из полипропилена, с наружной резьбой</t>
  </si>
  <si>
    <t>Муфт разъемная ППР ЭКО с внутренней резьбой 20*1/2, Для соединения пластиковых труб</t>
  </si>
  <si>
    <t>Муфт разъемная ППР ЭКО с внутренней резьбой 20*3/4, Для соединения пластиковых труб</t>
  </si>
  <si>
    <t>Муфт разъемная ППР ЭКО с внутренней резьбой 25*3/4, Для соединения пластиковых труб</t>
  </si>
  <si>
    <t>Муфт разъемная ППР ЭКО с внутренней резьбой 32*3/4, Для соединения пластиковых труб</t>
  </si>
  <si>
    <t>Муфт разъемная ППР ЭКО с наружней резьбой 20*1/2, Для соединения пластиковых труб</t>
  </si>
  <si>
    <t>Муфт разъемная ППР ЭКО с наружней резьбой 20*3/4, Для соединения пластиковых труб</t>
  </si>
  <si>
    <t>Муфт разъемная ППР ЭКО с наружней резьбой 25*3/4, Для соединения пластиковых труб</t>
  </si>
  <si>
    <t>22.21.29.700.005.00.0796.000000000001</t>
  </si>
  <si>
    <t>полиэтиленовая, переходная, разборная с НР</t>
  </si>
  <si>
    <t>Муфт разъемная ППР ЭКО с наружней резьбой 32*3/4, Для соединения пластиковых труб</t>
  </si>
  <si>
    <t>28.14.12.530.000.00.0796.000000000000</t>
  </si>
  <si>
    <t>Вентиль</t>
  </si>
  <si>
    <t>для радиаторов центрального отопления, терморегулирующий</t>
  </si>
  <si>
    <t>22.21.21.500.001.02.0796.000000000013</t>
  </si>
  <si>
    <t>гофрированная, сливная, для унитаза, размер 90-130</t>
  </si>
  <si>
    <t>канализационная для унитаза, размер 100</t>
  </si>
  <si>
    <t>Муфта разъемная ф25,Муфта разъемная металлическая для разъема пластиковых труб</t>
  </si>
  <si>
    <t>Муфта разъемная ф20, Муфта разъемная металлическая для разъема пластиковых труб</t>
  </si>
  <si>
    <t>24.20.40.100.014.00.0796.000000000000</t>
  </si>
  <si>
    <t>переходная, стальная, диаметр 25 мм, длина 15 мм</t>
  </si>
  <si>
    <t>24.20.40.300.001.02.0796.000000000003</t>
  </si>
  <si>
    <t>переходная, стальная, диаметр 20*15 мм</t>
  </si>
  <si>
    <t>Вентиль Ф=40 , Муфтовые запорные бронзовые вентили обеспечивают надежное перекрытие движения рабочей среды путем возвратно-поступательного движения запорного органа</t>
  </si>
  <si>
    <t>28.14.13.590.000.00.0796.000000000052</t>
  </si>
  <si>
    <t>бронзовый, проходной муфтовый, условный диаметр 40 мм, условное давление 1,6 МПа, для воды, температура 200°С</t>
  </si>
  <si>
    <t>Диск отрезной, для резки металла, Размер: 230x2x22</t>
  </si>
  <si>
    <t>23.91.11.700.000.00.0796.000000000019</t>
  </si>
  <si>
    <t>Круг</t>
  </si>
  <si>
    <t>отрезной, на бакелитовой связке, шлифматериал карбид кремния, диаметр 230 мм</t>
  </si>
  <si>
    <t>32.91.11.900.002.00.0796.000000000006</t>
  </si>
  <si>
    <t>Щетка</t>
  </si>
  <si>
    <t>для уборки полов, механическая</t>
  </si>
  <si>
    <t>Набор сверл</t>
  </si>
  <si>
    <t>28.92.40.500.000.00.0796.000000000006</t>
  </si>
  <si>
    <t>Бетономешалка или растворосмеситель</t>
  </si>
  <si>
    <t>емкость 180 л</t>
  </si>
  <si>
    <t>25.93.12.300.000.02.0166.000000000000</t>
  </si>
  <si>
    <t>колючая, одноосная, рифленая, диаметр 2,8 мм, ГОСТ 285-69</t>
  </si>
  <si>
    <t>стальная, плетеная, одинарная, номер сетки 50</t>
  </si>
  <si>
    <t>24.34.13.900.001.00.0736.000000000001</t>
  </si>
  <si>
    <t>Рулон</t>
  </si>
  <si>
    <t>32.99.16.300.002.00.0796.000000000000</t>
  </si>
  <si>
    <t>Печать</t>
  </si>
  <si>
    <t>для датирования</t>
  </si>
  <si>
    <t>15.12.12.300.003.00.0796.000000000002</t>
  </si>
  <si>
    <t>для визиток, из текстильных материалов</t>
  </si>
  <si>
    <t>26.70.23.900.000.00.0796.000000000000</t>
  </si>
  <si>
    <t>Указка</t>
  </si>
  <si>
    <t>лазерная</t>
  </si>
  <si>
    <t>32.99.16.300.001.00.0796.000000000000</t>
  </si>
  <si>
    <t>Штамп</t>
  </si>
  <si>
    <t>для нанесения оттиска, содержащего текст определенной профессиональной деятельности</t>
  </si>
  <si>
    <t>32.99.59.990.007.00.0796.000000000000</t>
  </si>
  <si>
    <t>Планинг</t>
  </si>
  <si>
    <t>датированный</t>
  </si>
  <si>
    <t>22.29.25.700.000.00.0796.000000000000</t>
  </si>
  <si>
    <t>Папка</t>
  </si>
  <si>
    <t>регистратор, пластиковая, формат А4, 50 мм</t>
  </si>
  <si>
    <t>22.29.25.500.006.00.0796.000000000001</t>
  </si>
  <si>
    <t>карандаш, 30 грамм</t>
  </si>
  <si>
    <t>32.99.15.300.000.00.0704.000000000003</t>
  </si>
  <si>
    <t>Грифель</t>
  </si>
  <si>
    <t>твердо-мягкий</t>
  </si>
  <si>
    <t>22.29.25.500.003.00.0796.000000000002</t>
  </si>
  <si>
    <t>Карандаш</t>
  </si>
  <si>
    <t>механический</t>
  </si>
  <si>
    <t>22.22.13.000.006.00.0796.000000000017</t>
  </si>
  <si>
    <t>пластиковая, мусорная, офисная</t>
  </si>
  <si>
    <t>17.12.13.100.000.03.0736.000000000003</t>
  </si>
  <si>
    <t>Бумага</t>
  </si>
  <si>
    <t>для плоттера, формат А0, плотность 80 г/м2</t>
  </si>
  <si>
    <t>26.51.32.530.000.00.0796.000000000000</t>
  </si>
  <si>
    <t>Готовальня</t>
  </si>
  <si>
    <t>чертежная</t>
  </si>
  <si>
    <t>32.99.59.900.006.00.0796.000000000000</t>
  </si>
  <si>
    <t>Бейдж</t>
  </si>
  <si>
    <t>нагрудной, визитная карточка</t>
  </si>
  <si>
    <t>22.19.73.210.000.00.0796.000000000000</t>
  </si>
  <si>
    <t>Ластик</t>
  </si>
  <si>
    <t>мягкий</t>
  </si>
  <si>
    <t>32.50.13.200.013.00.0796.000000000002</t>
  </si>
  <si>
    <t>Лупа</t>
  </si>
  <si>
    <t>не электронная, портативная, ГОСТ 25706-83</t>
  </si>
  <si>
    <t>22.29.25.700.000.00.0796.000000000006</t>
  </si>
  <si>
    <t>с зажимом и крышкой, пластиковая, формат А4, 50 мм</t>
  </si>
  <si>
    <t>17.23.12.700.008.00.0796.000000000003</t>
  </si>
  <si>
    <t>Блокнот для записей</t>
  </si>
  <si>
    <t>формат А5</t>
  </si>
  <si>
    <t>17.23.12.700.012.00.5111.000000000001</t>
  </si>
  <si>
    <t>для заметок, формат блока 8*8 см</t>
  </si>
  <si>
    <t>25.71.13.350.000.00.0796.000000000000</t>
  </si>
  <si>
    <t>Точилка</t>
  </si>
  <si>
    <t>пластиковая</t>
  </si>
  <si>
    <t>22.29.25.700.003.00.5111.000000000001</t>
  </si>
  <si>
    <t>Обложка</t>
  </si>
  <si>
    <t>для переплета, формат А4, непрозрачная</t>
  </si>
  <si>
    <t xml:space="preserve">Обложка д/переплета в наборе картонная - 100шт. А4 синий 250гр. </t>
  </si>
  <si>
    <t>22.29.25.700.003.00.5111.000000000000</t>
  </si>
  <si>
    <t>для переплета, формат А4, прозрачная</t>
  </si>
  <si>
    <t xml:space="preserve"> Обложка д/переплета в наборе пластиковая (прозрачная) - 100шт. А4 300мкм. прозрачный </t>
  </si>
  <si>
    <t>32.99.15.100.000.00.0796.000000000003</t>
  </si>
  <si>
    <t>простой, с ластиком</t>
  </si>
  <si>
    <t>32.99.59.900.059.00.0796.000000000000</t>
  </si>
  <si>
    <t>Губка</t>
  </si>
  <si>
    <t>для маркерной доски</t>
  </si>
  <si>
    <t>25.99.23.500.000.01.0778.000000000003</t>
  </si>
  <si>
    <t>Скрепка</t>
  </si>
  <si>
    <t>металлическая, размер 28 мм</t>
  </si>
  <si>
    <t xml:space="preserve">Скрепки - 28мм. 100шт. </t>
  </si>
  <si>
    <t>13.99.19.900.004.00.0796.000000000000</t>
  </si>
  <si>
    <t>Веревка</t>
  </si>
  <si>
    <t>капроновая</t>
  </si>
  <si>
    <t>22.29.25.900.002.00.0778.000000000002</t>
  </si>
  <si>
    <t>Файл - вкладыш</t>
  </si>
  <si>
    <t>из полипропиленовой пленки</t>
  </si>
  <si>
    <t>22.29.25.700.000.00.0796.000000000001</t>
  </si>
  <si>
    <t>регистратор, пластиковая, формат А4, 70 мм</t>
  </si>
  <si>
    <t>25.99.23.500.001.00.5111.000000000000</t>
  </si>
  <si>
    <t>Скоба</t>
  </si>
  <si>
    <t>для канцелярских целей, проволочная</t>
  </si>
  <si>
    <t>28.23.23.900.005.00.0796.000000000000</t>
  </si>
  <si>
    <t>Степлер</t>
  </si>
  <si>
    <t>канцелярский, механический</t>
  </si>
  <si>
    <t>32.99.12.100.000.00.0704.000000000000</t>
  </si>
  <si>
    <t>Ручки</t>
  </si>
  <si>
    <t>шариковые, цветные</t>
  </si>
  <si>
    <t>22.29.29.900.017.00.0796.000000000007</t>
  </si>
  <si>
    <t>Органайзер</t>
  </si>
  <si>
    <t>пластиковый, на вращающейся основе</t>
  </si>
  <si>
    <t>22.29.25.500.000.00.0704.000000000001</t>
  </si>
  <si>
    <t>Маркер</t>
  </si>
  <si>
    <t>пластиковый, круглый, ширина линии 1,5 мм</t>
  </si>
  <si>
    <t xml:space="preserve">Маркеры текстовые в наборе - 4цв. </t>
  </si>
  <si>
    <t xml:space="preserve">  Маркеры д/доски в наборе - 4цв. Alumate-W 500                                          </t>
  </si>
  <si>
    <t>22.29.25.500.000.00.0796.000000000004</t>
  </si>
  <si>
    <t>пластиковый, скошенный, наконечник 1-5 мм, перманентный (нестираемый)</t>
  </si>
  <si>
    <t>Маркер перманентный - чёрный скошенный "</t>
  </si>
  <si>
    <t>Маркер перманентный - белый "PAINT</t>
  </si>
  <si>
    <t>22.29.29.900.040.00.0796.000000000000</t>
  </si>
  <si>
    <t>Бирка</t>
  </si>
  <si>
    <t>информационная, пластиковая</t>
  </si>
  <si>
    <t>25.71.11.390.000.00.0796.000000000006</t>
  </si>
  <si>
    <t>Нож</t>
  </si>
  <si>
    <t>канцелярский</t>
  </si>
  <si>
    <t>17.23.13.100.003.00.0796.000000000000</t>
  </si>
  <si>
    <t>Книга</t>
  </si>
  <si>
    <t>учета</t>
  </si>
  <si>
    <t>22.29.25.900.006.00.0796.000000000015</t>
  </si>
  <si>
    <t>с пластиковой ручкой, длина 25 см</t>
  </si>
  <si>
    <t>26.52.14.400.000.00.0796.000000000000</t>
  </si>
  <si>
    <t>Часы</t>
  </si>
  <si>
    <t>настенные, электрические</t>
  </si>
  <si>
    <t>32.99.59.900.084.00.0796.000000000007</t>
  </si>
  <si>
    <t>Скотч</t>
  </si>
  <si>
    <t>двухсторонний, ширина свыше 3 см, широкий</t>
  </si>
  <si>
    <t>Скотч двухсторонний бумажный -50ммх10м "(М.З.)</t>
  </si>
  <si>
    <t>32.99.59.900.084.00.0796.000000000011</t>
  </si>
  <si>
    <t>полиэтиленовый, ширина до 75 мм</t>
  </si>
  <si>
    <t>58.11.16.000.000.00.0796.000000000001</t>
  </si>
  <si>
    <t>Карта</t>
  </si>
  <si>
    <t>географическая</t>
  </si>
  <si>
    <t>22.21.30.100.002.00.5111.000000000001</t>
  </si>
  <si>
    <t>Пленка</t>
  </si>
  <si>
    <t>для ламинирования, размер 303*426 мм</t>
  </si>
  <si>
    <t>25.61.12.900.002.00.0999.000000000000</t>
  </si>
  <si>
    <t>Работы по нанесению антикоррозийных покрытий</t>
  </si>
  <si>
    <t>Комплекс работ по нанесению антикорозийного покрытия, Работы по нанесению антикорозийного покрытия внитри резервуаров Р-1, Р-2, Р-3, Р-5</t>
  </si>
  <si>
    <t>43.34.10.335.001.00.0999.000000000000</t>
  </si>
  <si>
    <t>Работы по нанесению дорожной разметки</t>
  </si>
  <si>
    <t>41.00.40.000.006.00.0999.000000000000</t>
  </si>
  <si>
    <t>Работы по реконструкции нежилых зданий/сооружений/помещений</t>
  </si>
  <si>
    <t>32.99.59.900.077.00.0778.000000000000</t>
  </si>
  <si>
    <t>Магниты</t>
  </si>
  <si>
    <t>канцелярские, для досок</t>
  </si>
  <si>
    <t>22.29.25.700.000.00.0796.000000000046</t>
  </si>
  <si>
    <t>на кольцах, пластиковая, формат A4, 40 мм</t>
  </si>
  <si>
    <t>32.99.59.900.076.00.0778.000000000000</t>
  </si>
  <si>
    <t>Гвоздь</t>
  </si>
  <si>
    <t>32.99.16.100.001.00.0796.000000000003</t>
  </si>
  <si>
    <t>Доска</t>
  </si>
  <si>
    <t>маркерно-магнитная</t>
  </si>
  <si>
    <t>32.99.16.100.001.00.0796.000000000005</t>
  </si>
  <si>
    <t>пробковая</t>
  </si>
  <si>
    <t>32.99.59.900.082.00.0796.000000000000</t>
  </si>
  <si>
    <t>Штрих-корректор</t>
  </si>
  <si>
    <t>с кисточкой</t>
  </si>
  <si>
    <t xml:space="preserve">Штрих-корректор 20мл. </t>
  </si>
  <si>
    <t>25.99.23.500.001.00.0796.000000000000</t>
  </si>
  <si>
    <t>28.23.23.900.004.00.0796.000000000000</t>
  </si>
  <si>
    <t>Дырокол</t>
  </si>
  <si>
    <t>28.23.12.100.000.00.0796.000000000009</t>
  </si>
  <si>
    <t>Калькулятор</t>
  </si>
  <si>
    <t>настольный, формат вертикальный</t>
  </si>
  <si>
    <t>32.99.59.900.084.00.0778.000000000000</t>
  </si>
  <si>
    <t>полиэтиленовый, ширина до 3 см, односторонний</t>
  </si>
  <si>
    <t>17.23.14.500.000.00.5111.000000000066</t>
  </si>
  <si>
    <t>для офисного оборудования, формат А4, плотность 80 г/м2, ГОСТ 6656-76</t>
  </si>
  <si>
    <t>25.73.30.100.010.00.0796.000000000008</t>
  </si>
  <si>
    <t>Напильник</t>
  </si>
  <si>
    <t>03-58 HRC, трехгранный, ГОСТ 1465-80</t>
  </si>
  <si>
    <t>25.73.30.100.010.00.0796.000000000000</t>
  </si>
  <si>
    <t>01-60 HRC, плоский, ГОСТ 1465-80</t>
  </si>
  <si>
    <t>Ящик для инструментов Металлический 5 секционный</t>
  </si>
  <si>
    <t>25.92.12.800.000.00.0796.000000000000</t>
  </si>
  <si>
    <t>Чемодан</t>
  </si>
  <si>
    <t>для инструментов, алюминиевый</t>
  </si>
  <si>
    <t>25.73.30.550.001.00.0796.000000000005</t>
  </si>
  <si>
    <t>Кувалда</t>
  </si>
  <si>
    <t>кузнечная, тупоносая, деревянная рукоятка, ГОСТ 11401-75</t>
  </si>
  <si>
    <t>10.81.12.322.000.01.5111.000000000000</t>
  </si>
  <si>
    <t>Сахар</t>
  </si>
  <si>
    <t>рафинированный, свекловичный, ГОСТ 31361-2008</t>
  </si>
  <si>
    <t>Кофе</t>
  </si>
  <si>
    <t>Чай</t>
  </si>
  <si>
    <t>Абрикос</t>
  </si>
  <si>
    <t>10.39.14.000.000.00.0166.000000000000</t>
  </si>
  <si>
    <t>Фрукты</t>
  </si>
  <si>
    <t>нарезанные, упакованные</t>
  </si>
  <si>
    <t>01.49.21.000.000.00.0778.000000000000</t>
  </si>
  <si>
    <t>Мед</t>
  </si>
  <si>
    <t>натуральный, гречишный, ГОСТ 19792-2001</t>
  </si>
  <si>
    <t>11.07.11.310.000.01.0868.000000000008</t>
  </si>
  <si>
    <t>Вода</t>
  </si>
  <si>
    <t>негазированная, неминеральная, питьевая, природная, обьем 0,5 л, СТ РК 1432-2005</t>
  </si>
  <si>
    <t>17.23.12.700.013.00.5111.000000000000</t>
  </si>
  <si>
    <t>Стикер</t>
  </si>
  <si>
    <t>для заметок, бумажный, самоклеющийся</t>
  </si>
  <si>
    <t>Мед, 20 грамм в пластиковой упаковке, гречишный</t>
  </si>
  <si>
    <t>фрукты свежие, нарезные</t>
  </si>
  <si>
    <t>Цукаты, фрукты сушеные, цукаты</t>
  </si>
  <si>
    <t>10.39.22.910.001.00.0796.000000000000</t>
  </si>
  <si>
    <t>Джем</t>
  </si>
  <si>
    <t>фруктово-ягодный, в стеклянной таре</t>
  </si>
  <si>
    <t>Джем фруктовый, 20 грамм, в стеклянной упаковке</t>
  </si>
  <si>
    <t>32.99.59.900.081.00.0796.000000000000</t>
  </si>
  <si>
    <t>Штрих-карандаш</t>
  </si>
  <si>
    <t>17.23.13.310.000.00.0796.000000000005</t>
  </si>
  <si>
    <t>Тетрадь</t>
  </si>
  <si>
    <t>общая, 96 листов, ГОСТ 13309-90</t>
  </si>
  <si>
    <t>21 У</t>
  </si>
  <si>
    <t>22.29.25.700.000.00.0796.000000000048</t>
  </si>
  <si>
    <t>с зажимом, пластиковая, формат A4, 15 мм</t>
  </si>
  <si>
    <t>22.29.25.700.000.00.0796.000000000019</t>
  </si>
  <si>
    <t>с металлическим скоросшивателем, пластиковая, формат A4, 50 мм</t>
  </si>
  <si>
    <t>22.29.25.700.000.00.0796.000000000011</t>
  </si>
  <si>
    <t>30 вкладышей, пластиковая, формат A4, 50 мм</t>
  </si>
  <si>
    <t>22.29.25.700.000.00.0796.000000000013</t>
  </si>
  <si>
    <t>60 вкладышей, пластиковая, формат A4, 70 мм</t>
  </si>
  <si>
    <t>25.73.30.550.000.00.0796.000000000000</t>
  </si>
  <si>
    <t>Молоток</t>
  </si>
  <si>
    <t>слесарный</t>
  </si>
  <si>
    <t>20.16.59.700.000.00.0166.000000000000</t>
  </si>
  <si>
    <t>Смола ионообменная</t>
  </si>
  <si>
    <t>катионит, ГОСТ 20298-74</t>
  </si>
  <si>
    <t>28.24.11.900.010.00.0796.000000000002</t>
  </si>
  <si>
    <t>ручной, электрический (молотки бурильные)</t>
  </si>
  <si>
    <t>Для ручной дуговой сварки, Трансформатор 220V. Напряжение сети 230/50-60 В/Гц, Макс.Ток при 35% ПВ 200 А,Макс.Ток при 100% ПВ 120 А,Диапазон сварочного тока 5-210 А</t>
  </si>
  <si>
    <t>27.90.31.900.011.00.0796.000000000000</t>
  </si>
  <si>
    <t>Аппарат сварочный</t>
  </si>
  <si>
    <t>для точечно-контактной сварки и микросварки</t>
  </si>
  <si>
    <t>25.94.13.900.001.00.0704.000000000009</t>
  </si>
  <si>
    <t>для слесарных работ, в наборе не более 25 предметов</t>
  </si>
  <si>
    <t>25.73.30.300.002.00.0704.000000000021</t>
  </si>
  <si>
    <t>Набор ключей</t>
  </si>
  <si>
    <t>рожковые, в наборе не более 25 предметов, 8-41 мм</t>
  </si>
  <si>
    <t>25.73.30.300.002.00.0704.000000000039</t>
  </si>
  <si>
    <t>накидные, в наборе не более 21-40 предметов, 13-36 мм</t>
  </si>
  <si>
    <t>25.73.30.300.000.03.0796.000000000255</t>
  </si>
  <si>
    <t>Ключ</t>
  </si>
  <si>
    <t>гаечный, разводной, ГОСТ 7275-75</t>
  </si>
  <si>
    <t>28.24.11.510.000.00.0796.000000000000</t>
  </si>
  <si>
    <t>28.13.14.900.002.02.0796.000000000132</t>
  </si>
  <si>
    <t>Насос</t>
  </si>
  <si>
    <t>центробежный, одноканальный, дренажный, погружной, максимальный размер частиц 5 мм, мощность 0,6 кВт</t>
  </si>
  <si>
    <t>25.73.30.900.001.00.0796.000000000001</t>
  </si>
  <si>
    <t>Пистолет</t>
  </si>
  <si>
    <t>для герметика, механический</t>
  </si>
  <si>
    <t>27.51.25.900.002.00.0796.000000000003</t>
  </si>
  <si>
    <t>Водонагреватель</t>
  </si>
  <si>
    <t>вертикальной установки, объем 80 л</t>
  </si>
  <si>
    <t>Водонагреватель  80л</t>
  </si>
  <si>
    <t>25.99.29.530.001.00.0796.000000000000</t>
  </si>
  <si>
    <t>Лестница</t>
  </si>
  <si>
    <t>техническая, из алюминиевого сплава</t>
  </si>
  <si>
    <t>25.73.40.390.001.00.0704.000000000006</t>
  </si>
  <si>
    <t>по металлу, в наборе 11-20 предметов</t>
  </si>
  <si>
    <t>28.29.22.230.000.00.0796.000000000000</t>
  </si>
  <si>
    <t>Распылитель</t>
  </si>
  <si>
    <t>эмалей, красок, извести</t>
  </si>
  <si>
    <t>25.99.29.490.077.00.0796.000000000001</t>
  </si>
  <si>
    <t>Щит</t>
  </si>
  <si>
    <t>противопожарный, разборный, металлический, в комплекте</t>
  </si>
  <si>
    <t>25.73.30.850.001.00.0796.000000000000</t>
  </si>
  <si>
    <t>Тиски</t>
  </si>
  <si>
    <t>слесарные</t>
  </si>
  <si>
    <t>25.73.30.930.019.00.0796.000000000000</t>
  </si>
  <si>
    <t>Резак</t>
  </si>
  <si>
    <t>для сварки пластиковых труб размером 90-315 мм, ротационный</t>
  </si>
  <si>
    <t>25.73.20.100.001.00.0796.000000000001</t>
  </si>
  <si>
    <t>Ножовка</t>
  </si>
  <si>
    <t>по дереву, ручная, пластиковая рукоятка</t>
  </si>
  <si>
    <t>25.73.20.100.001.00.0796.000000000000</t>
  </si>
  <si>
    <t>по металлу, ручная, пластиковая рукоятка</t>
  </si>
  <si>
    <t>25.73.30.930.037.00.0796.000000000004</t>
  </si>
  <si>
    <t>Дрель</t>
  </si>
  <si>
    <t>электрическая, мощность не менее 400 Вт, диаметр сверления до 50 мм</t>
  </si>
  <si>
    <t>25.73.30.650.001.01.0796.000000000000</t>
  </si>
  <si>
    <t>Шуруповерт</t>
  </si>
  <si>
    <t>электрический, ручной, аккумуляторный</t>
  </si>
  <si>
    <t>27.33.13.900.006.00.0796.000000000000</t>
  </si>
  <si>
    <t>Удлинитель</t>
  </si>
  <si>
    <t>электрический, на катушке</t>
  </si>
  <si>
    <t>28.24.11.900.005.00.0796.000000000001</t>
  </si>
  <si>
    <t>Пила электрическая</t>
  </si>
  <si>
    <t>дисковая, со встроенным электрическим двигателем</t>
  </si>
  <si>
    <t>28.13.28.000.000.00.0796.000000000000</t>
  </si>
  <si>
    <t>Компрессор</t>
  </si>
  <si>
    <t>воздушный, электрический, со встроенным манометром и шлангом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</si>
  <si>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</si>
  <si>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</si>
  <si>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22.21.30.100.002.00.0796.000000000005</t>
  </si>
  <si>
    <t>для ламинирования, размер 216*303 мм</t>
  </si>
  <si>
    <t>28.12.11.800.002.00.0796.000000000000</t>
  </si>
  <si>
    <t>Сервопривод управления</t>
  </si>
  <si>
    <t>синхронный, задает угол поворота (с точностью до угловых минут), скорость вращения, ускорение</t>
  </si>
  <si>
    <t>20.14.34.700.000.00.0166.000000000000</t>
  </si>
  <si>
    <t>Кислота</t>
  </si>
  <si>
    <t>лимонная, пищевая</t>
  </si>
  <si>
    <t>28.14.12.330.000.00.0796.000000000003</t>
  </si>
  <si>
    <t>для моек, однорукояточный, набортный, размер 240*130 мм, ГОСТ 25809-96</t>
  </si>
  <si>
    <t>13.96.16.900.010.00.0168.000000000000</t>
  </si>
  <si>
    <t>Материал фильтрующий</t>
  </si>
  <si>
    <t>из антрацита</t>
  </si>
  <si>
    <t>Гидроантрацит -А             применяется для очистки воды от механических примесей, от частиц окисленного железа, марганца, продуктов окисления органических примесей. </t>
  </si>
  <si>
    <t>Таблетированная соль ,Предназначена для умягчения воды в промышленных и бытовых системах очистки воды от солей жесткости, восстановления рабочих характеристик ионообменных смол, защиты нагревательных элементов от известковых отложений.</t>
  </si>
  <si>
    <t>08.93.10.900.005.00.0166.000000000002</t>
  </si>
  <si>
    <t>Соль техническая</t>
  </si>
  <si>
    <t>таблетированная</t>
  </si>
  <si>
    <t>20.59.54.000.000.00.0166.000000000000</t>
  </si>
  <si>
    <t>Уголь</t>
  </si>
  <si>
    <t>активированный, древесный дробленый, марка БАУ-А, ГОСТ 6217-74</t>
  </si>
  <si>
    <t>08.93.10.900.005.00.0166.000000000001</t>
  </si>
  <si>
    <t>кристаллическая, ГОСТ 2713-74</t>
  </si>
  <si>
    <t>натрий хлористый (NaCl) 96-97%.применяется для обработки дороги в зимний период, а также при борьбе с образованием наледи.</t>
  </si>
  <si>
    <t>26.51.52.790.010.00.0796.000000000000</t>
  </si>
  <si>
    <t>Датчик давления</t>
  </si>
  <si>
    <t>дифференциальный, тензорезисторный</t>
  </si>
  <si>
    <t>20.14.23.100.000.00.0166.000000000002</t>
  </si>
  <si>
    <t>Этиленгликоль (этандиол)</t>
  </si>
  <si>
    <t>концентрированный, ГОСТ 28084-89</t>
  </si>
  <si>
    <t xml:space="preserve">90ммХ4,3мм, Ремкомплект для сетевых насосов, Торцовое уплотнение насоса IPL65/155-7,5/2 </t>
  </si>
  <si>
    <t>Кран, трехходовой кран для манометров</t>
  </si>
  <si>
    <t>28.13.31.000.112.00.0839.000000000000</t>
  </si>
  <si>
    <t>Комплект ремонтный</t>
  </si>
  <si>
    <t>ремкомплект, для насоса</t>
  </si>
  <si>
    <t xml:space="preserve">компрессор, винтовая, давление 0,80/1,0/1,30 мПа, производительность 19,0/16,80/13,50 м3/мин, электродвигатель мощностью 110 кВт </t>
  </si>
  <si>
    <t xml:space="preserve">вертикальный многоступенчатый секционный, центробежный, 804-1/16/Е-400-50-2  </t>
  </si>
  <si>
    <t>вертикальный многоступенчатый секционный, центробежный, 65/155-7,5/2</t>
  </si>
  <si>
    <t xml:space="preserve">вертикальный многоступенчатый секционный, центробежный,  э/д  18,5/3000 кВ/об/мин. тип Е11/28/3L/20а   </t>
  </si>
  <si>
    <t>28.13.14.150.000.01.0796.000000000000</t>
  </si>
  <si>
    <t>центробежный, для перекачки жидкости с температурой до +45 градусов с содержанием механических примесей не более 0, 5 по массе, горизонтальный, многоступенчатый</t>
  </si>
  <si>
    <t>32.99.59.990.018.02.0704.000000000000</t>
  </si>
  <si>
    <t>для технического обслуживания специального и специализированного автомобиля, в наборе 11-20 предметов</t>
  </si>
  <si>
    <t xml:space="preserve">ключи ражковые, накедные ключи, звездочки, отвертки, молоток, шестигранники, автомобильный инструмент на 72 предмета комплектация </t>
  </si>
  <si>
    <t>28.13.14.900.000.00.0796.000000000006</t>
  </si>
  <si>
    <t>Станция насосная</t>
  </si>
  <si>
    <t>для автоматического водоснабжения, мощность 0,6 кВт, напор максимальный 42 м, подача максимальная 2,8 м3/ч, гидроаккумулятор 24 л</t>
  </si>
  <si>
    <t>60 Т</t>
  </si>
  <si>
    <t>79 Т</t>
  </si>
  <si>
    <t>346 Т</t>
  </si>
  <si>
    <t>74.90.20.000.027.00.0777.000000000000</t>
  </si>
  <si>
    <t>80.20.10.000.003.00.0777.000000000000</t>
  </si>
  <si>
    <t>28.21.14.700.003.00.0796.000000000000</t>
  </si>
  <si>
    <t>Блок</t>
  </si>
  <si>
    <t>для жидкотопливных горелок, управления</t>
  </si>
  <si>
    <t>74.90.13.000.002.00.0777.000000000000</t>
  </si>
  <si>
    <t>Услуги по проведению экологического мониторинга</t>
  </si>
  <si>
    <t>81.22.13.000.000.00.0777.000000000000</t>
  </si>
  <si>
    <t>Услуги по чистке печей/дымоходов/вентиляционных каналов и аналогичного оборудования</t>
  </si>
  <si>
    <t>Услуги по проведению очистки  систем вентиляции и кондиционирования воздуха на СКЭБР</t>
  </si>
  <si>
    <t>18.12.19.900.003.00.0777.000000000000</t>
  </si>
  <si>
    <t>Услуги по нанесению надписи/изображений/эмблем на предмет/объект</t>
  </si>
  <si>
    <t>77.39.19.900.035.00.0777.000000000000</t>
  </si>
  <si>
    <t>Услуги по аренде специальной техники с водителем</t>
  </si>
  <si>
    <t>Услуги по разработке внутреннего, конкурентного, функционального или обобщенного бенчмаркинга для целей совершенствования деятельности Товарищества  в области ЛАРН</t>
  </si>
  <si>
    <t>74.90.19.000.000.00.0777.000000000000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</si>
  <si>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</si>
  <si>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</si>
  <si>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74.90.15.000.000.00.0777.000000000000</t>
  </si>
  <si>
    <t>Услуги консультационные по обеспечению безопасности</t>
  </si>
  <si>
    <t>Дизельный генератор на 230 ВМощность кВА/кВт- 6,0/4,8, Частота Гц - 50, Напряжение В230 / 12 ,Постоянный ток В/А 12 / 8,3, тип охлаждения воздушный,Система запуска ручная, вид топлива - дизельное,</t>
  </si>
  <si>
    <t>27.11.31.130.000.00.0796.000000000009</t>
  </si>
  <si>
    <t>Установка электрогенераторная</t>
  </si>
  <si>
    <t>с поршневым двигателем внутреннего сгорания, мощность 4 кВт, напряжение 230 В, двигатель 3000 об/мин</t>
  </si>
  <si>
    <t>Датчик контроля пламени</t>
  </si>
  <si>
    <t>28.21.14.700.015.00.0796.000000000000</t>
  </si>
  <si>
    <t>инфракрасный спектр 1800 нм, тип фотоприемника ФР-1-3-68К, чувствительность 240 В/Вт</t>
  </si>
  <si>
    <t>26.51.52.790.007.00.0796.000000000000</t>
  </si>
  <si>
    <t>Датчик предельного уровня жидкости</t>
  </si>
  <si>
    <t>рабочая температура -50 - 150 °C, рабочее давление до 100 бар, вязкость до 10000 мм2/с</t>
  </si>
  <si>
    <t>Ограничитель уровня воды, Для контроля уровня воды в котлах</t>
  </si>
  <si>
    <t>Автоматичческий пневматический клапан AQUAMATIK521 модель  
521-A 126</t>
  </si>
  <si>
    <t>28.12.14.800.000.01.0796.000000000001</t>
  </si>
  <si>
    <t>Клапан</t>
  </si>
  <si>
    <t>пневматический, с номинальным давлением 35 Мпа</t>
  </si>
  <si>
    <t>28.14.13.900.000.02.0796.000000000004</t>
  </si>
  <si>
    <t>латунный, натяжной с фланцем для манометра, трехходовой, давление условное 1,6 Мпа, диаметр 15 мм</t>
  </si>
  <si>
    <t>26.51.32.500.003.01.0796.000000000017</t>
  </si>
  <si>
    <t>Линейка</t>
  </si>
  <si>
    <t>измерительная, пластмассовая, длина 100 см</t>
  </si>
  <si>
    <t>10.2017-10.2018</t>
  </si>
  <si>
    <t>25.73.40.390.001.00.0796.000000000000</t>
  </si>
  <si>
    <t>с цилиндрическим хвостовиком</t>
  </si>
  <si>
    <t>11,22</t>
  </si>
  <si>
    <t>74-1 Т</t>
  </si>
  <si>
    <t>75-1 Т</t>
  </si>
  <si>
    <t>11</t>
  </si>
  <si>
    <t>19-1 У</t>
  </si>
  <si>
    <t>37-1 У</t>
  </si>
  <si>
    <t>11,14,20,21</t>
  </si>
  <si>
    <t>38-1 У</t>
  </si>
  <si>
    <t>39-1 У</t>
  </si>
  <si>
    <t xml:space="preserve">с февраля по декабрь  </t>
  </si>
  <si>
    <t>40-1 У</t>
  </si>
  <si>
    <t>41-1 У</t>
  </si>
  <si>
    <t>45-1 У</t>
  </si>
  <si>
    <t>56-1 У</t>
  </si>
  <si>
    <t>57-1 У</t>
  </si>
  <si>
    <t>58-1 У</t>
  </si>
  <si>
    <t>59-1 У</t>
  </si>
  <si>
    <t>60-1 У</t>
  </si>
  <si>
    <t>61-1 У</t>
  </si>
  <si>
    <t>с января по февраль</t>
  </si>
  <si>
    <t>75 У</t>
  </si>
  <si>
    <t>76 У</t>
  </si>
  <si>
    <t>77 У</t>
  </si>
  <si>
    <t>10-1 У</t>
  </si>
  <si>
    <t>11-1 У</t>
  </si>
  <si>
    <t>27-1 У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</si>
</sst>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&quot;€&quot;#,##0;\-&quot;€&quot;#,##0"/>
    <numFmt numFmtId="166" formatCode="&quot;$&quot;#,##0_);[Red]\(&quot;$&quot;#,##0\)"/>
    <numFmt numFmtId="167" formatCode="_(* #,##0.00_);_(* \(#,##0.00\);_(* &quot;-&quot;??_);_(@_)"/>
    <numFmt numFmtId="168" formatCode="_-* #,##0_-;\-* #,##0_-;_-* &quot;-&quot;??_-;_-@_-"/>
    <numFmt numFmtId="169" formatCode="_(* #,##0_);_(* \(#,##0\);_(* &quot;-&quot;??_);_(@_)"/>
    <numFmt numFmtId="170" formatCode="#,##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/>
    <xf numFmtId="0" fontId="15" fillId="0" borderId="0"/>
    <xf numFmtId="0" fontId="1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2" fillId="0" borderId="0"/>
    <xf numFmtId="0" fontId="3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4" fillId="0" borderId="0" xfId="5" applyFont="1" applyFill="1"/>
    <xf numFmtId="0" fontId="4" fillId="0" borderId="0" xfId="5" applyFont="1" applyFill="1" applyAlignment="1">
      <alignment horizontal="center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/>
    <xf numFmtId="0" fontId="5" fillId="0" borderId="0" xfId="5" applyFont="1" applyFill="1" applyBorder="1" applyAlignment="1">
      <alignment horizontal="left" vertical="center"/>
    </xf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left"/>
    </xf>
    <xf numFmtId="0" fontId="4" fillId="0" borderId="0" xfId="5" applyFont="1" applyFill="1" applyAlignment="1"/>
    <xf numFmtId="0" fontId="5" fillId="0" borderId="0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left" wrapText="1"/>
    </xf>
    <xf numFmtId="0" fontId="5" fillId="0" borderId="1" xfId="5" applyFont="1" applyFill="1" applyBorder="1" applyAlignment="1">
      <alignment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wrapText="1"/>
    </xf>
    <xf numFmtId="0" fontId="5" fillId="0" borderId="0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top" wrapText="1"/>
    </xf>
    <xf numFmtId="0" fontId="6" fillId="0" borderId="2" xfId="5" applyFont="1" applyFill="1" applyBorder="1" applyAlignment="1">
      <alignment horizontal="left" vertical="top" wrapText="1"/>
    </xf>
    <xf numFmtId="0" fontId="6" fillId="0" borderId="2" xfId="5" applyFont="1" applyFill="1" applyBorder="1" applyAlignment="1">
      <alignment vertical="top" wrapText="1"/>
    </xf>
    <xf numFmtId="0" fontId="6" fillId="0" borderId="2" xfId="5" applyFont="1" applyFill="1" applyBorder="1" applyAlignment="1">
      <alignment horizontal="center" vertical="center" wrapText="1"/>
    </xf>
    <xf numFmtId="167" fontId="6" fillId="0" borderId="2" xfId="16" applyFont="1" applyFill="1" applyBorder="1" applyAlignment="1">
      <alignment horizontal="center" vertical="top" wrapText="1"/>
    </xf>
    <xf numFmtId="0" fontId="6" fillId="0" borderId="3" xfId="5" applyFont="1" applyFill="1" applyBorder="1" applyAlignment="1">
      <alignment horizontal="center" vertical="top" wrapText="1"/>
    </xf>
    <xf numFmtId="0" fontId="6" fillId="0" borderId="4" xfId="5" applyFont="1" applyFill="1" applyBorder="1" applyAlignment="1">
      <alignment horizontal="center" vertical="top" wrapText="1"/>
    </xf>
    <xf numFmtId="0" fontId="5" fillId="0" borderId="0" xfId="5" applyFont="1" applyFill="1" applyAlignment="1">
      <alignment horizontal="center" vertical="center"/>
    </xf>
    <xf numFmtId="0" fontId="7" fillId="0" borderId="5" xfId="5" applyFont="1" applyFill="1" applyBorder="1" applyAlignment="1">
      <alignment horizontal="center" vertical="top" wrapText="1"/>
    </xf>
    <xf numFmtId="0" fontId="7" fillId="0" borderId="6" xfId="5" applyFont="1" applyFill="1" applyBorder="1" applyAlignment="1">
      <alignment horizontal="left" vertical="top" wrapText="1"/>
    </xf>
    <xf numFmtId="0" fontId="7" fillId="0" borderId="6" xfId="5" applyFont="1" applyFill="1" applyBorder="1" applyAlignment="1">
      <alignment vertical="top" wrapText="1"/>
    </xf>
    <xf numFmtId="0" fontId="7" fillId="0" borderId="6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top" wrapText="1"/>
    </xf>
    <xf numFmtId="0" fontId="7" fillId="0" borderId="7" xfId="5" applyFont="1" applyFill="1" applyBorder="1" applyAlignment="1">
      <alignment horizontal="center" vertical="top" wrapText="1"/>
    </xf>
    <xf numFmtId="0" fontId="8" fillId="0" borderId="0" xfId="5" applyFont="1" applyFill="1"/>
    <xf numFmtId="0" fontId="8" fillId="0" borderId="0" xfId="5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 vertical="center" wrapText="1"/>
    </xf>
    <xf numFmtId="0" fontId="8" fillId="0" borderId="0" xfId="5" applyFont="1" applyFill="1" applyBorder="1"/>
    <xf numFmtId="0" fontId="5" fillId="0" borderId="8" xfId="5" applyFont="1" applyFill="1" applyBorder="1" applyAlignment="1">
      <alignment horizontal="left"/>
    </xf>
    <xf numFmtId="0" fontId="5" fillId="0" borderId="9" xfId="5" applyFont="1" applyFill="1" applyBorder="1" applyAlignment="1">
      <alignment horizontal="left"/>
    </xf>
    <xf numFmtId="0" fontId="5" fillId="0" borderId="9" xfId="5" applyFont="1" applyFill="1" applyBorder="1" applyAlignment="1"/>
    <xf numFmtId="0" fontId="5" fillId="0" borderId="9" xfId="5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/>
    </xf>
    <xf numFmtId="0" fontId="5" fillId="0" borderId="10" xfId="5" applyFont="1" applyFill="1" applyBorder="1" applyAlignment="1"/>
    <xf numFmtId="0" fontId="4" fillId="0" borderId="11" xfId="5" applyFont="1" applyFill="1" applyBorder="1"/>
    <xf numFmtId="0" fontId="4" fillId="0" borderId="4" xfId="5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left" vertical="center" wrapText="1"/>
    </xf>
    <xf numFmtId="0" fontId="4" fillId="0" borderId="4" xfId="5" applyFont="1" applyFill="1" applyBorder="1" applyAlignment="1">
      <alignment vertical="center" wrapText="1"/>
    </xf>
    <xf numFmtId="9" fontId="4" fillId="0" borderId="4" xfId="13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3" fontId="4" fillId="0" borderId="4" xfId="5" applyNumberFormat="1" applyFont="1" applyFill="1" applyBorder="1" applyAlignment="1">
      <alignment horizontal="center" vertical="center"/>
    </xf>
    <xf numFmtId="3" fontId="4" fillId="0" borderId="12" xfId="20" applyNumberFormat="1" applyFont="1" applyFill="1" applyBorder="1" applyAlignment="1">
      <alignment horizontal="center" vertical="center"/>
    </xf>
    <xf numFmtId="49" fontId="4" fillId="0" borderId="4" xfId="6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vertical="center" wrapText="1"/>
    </xf>
    <xf numFmtId="0" fontId="4" fillId="0" borderId="12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4" fillId="0" borderId="4" xfId="5" applyFont="1" applyFill="1" applyBorder="1" applyAlignment="1"/>
    <xf numFmtId="0" fontId="4" fillId="0" borderId="4" xfId="5" applyFont="1" applyFill="1" applyBorder="1"/>
    <xf numFmtId="0" fontId="5" fillId="0" borderId="4" xfId="5" applyFont="1" applyFill="1" applyBorder="1" applyAlignment="1">
      <alignment horizontal="left"/>
    </xf>
    <xf numFmtId="0" fontId="5" fillId="0" borderId="13" xfId="5" applyFont="1" applyFill="1" applyBorder="1" applyAlignment="1"/>
    <xf numFmtId="0" fontId="5" fillId="0" borderId="13" xfId="5" applyFont="1" applyFill="1" applyBorder="1" applyAlignment="1">
      <alignment horizontal="center" vertical="center"/>
    </xf>
    <xf numFmtId="0" fontId="5" fillId="0" borderId="13" xfId="5" applyFont="1" applyFill="1" applyBorder="1" applyAlignment="1">
      <alignment horizontal="center"/>
    </xf>
    <xf numFmtId="0" fontId="5" fillId="0" borderId="14" xfId="5" applyFont="1" applyFill="1" applyBorder="1" applyAlignment="1"/>
    <xf numFmtId="0" fontId="4" fillId="0" borderId="0" xfId="5" applyFont="1" applyFill="1" applyAlignment="1">
      <alignment horizontal="center" vertical="center" wrapText="1"/>
    </xf>
    <xf numFmtId="0" fontId="5" fillId="0" borderId="13" xfId="5" applyFont="1" applyFill="1" applyBorder="1" applyAlignment="1">
      <alignment horizontal="left"/>
    </xf>
    <xf numFmtId="0" fontId="4" fillId="0" borderId="4" xfId="5" applyFont="1" applyFill="1" applyBorder="1" applyAlignment="1">
      <alignment horizontal="left"/>
    </xf>
    <xf numFmtId="0" fontId="5" fillId="0" borderId="4" xfId="5" applyFont="1" applyFill="1" applyBorder="1" applyAlignment="1">
      <alignment horizontal="center"/>
    </xf>
    <xf numFmtId="0" fontId="5" fillId="0" borderId="0" xfId="5" applyFont="1" applyFill="1" applyAlignment="1"/>
    <xf numFmtId="0" fontId="5" fillId="0" borderId="4" xfId="5" applyFont="1" applyFill="1" applyBorder="1" applyAlignment="1">
      <alignment horizontal="center" vertical="center"/>
    </xf>
    <xf numFmtId="0" fontId="5" fillId="0" borderId="4" xfId="5" applyFont="1" applyFill="1" applyBorder="1" applyAlignment="1"/>
    <xf numFmtId="0" fontId="0" fillId="0" borderId="0" xfId="0" applyFill="1" applyBorder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wrapText="1"/>
    </xf>
    <xf numFmtId="0" fontId="6" fillId="0" borderId="3" xfId="5" applyFont="1" applyFill="1" applyBorder="1" applyAlignment="1">
      <alignment horizontal="center" vertical="center" wrapText="1"/>
    </xf>
    <xf numFmtId="167" fontId="6" fillId="0" borderId="15" xfId="16" applyFont="1" applyFill="1" applyBorder="1" applyAlignment="1">
      <alignment horizontal="center" vertical="top" wrapText="1"/>
    </xf>
    <xf numFmtId="0" fontId="6" fillId="0" borderId="16" xfId="5" applyFont="1" applyFill="1" applyBorder="1" applyAlignment="1">
      <alignment horizontal="center" vertical="top" wrapText="1"/>
    </xf>
    <xf numFmtId="0" fontId="4" fillId="0" borderId="4" xfId="10" applyFont="1" applyFill="1" applyBorder="1" applyAlignment="1">
      <alignment vertical="center" wrapText="1"/>
    </xf>
    <xf numFmtId="0" fontId="4" fillId="0" borderId="17" xfId="5" applyFont="1" applyFill="1" applyBorder="1" applyAlignment="1">
      <alignment horizontal="center" vertical="center"/>
    </xf>
    <xf numFmtId="0" fontId="4" fillId="0" borderId="17" xfId="5" applyFont="1" applyFill="1" applyBorder="1" applyAlignment="1">
      <alignment horizontal="center"/>
    </xf>
    <xf numFmtId="0" fontId="4" fillId="0" borderId="17" xfId="5" applyFont="1" applyFill="1" applyBorder="1" applyAlignment="1">
      <alignment horizontal="center" vertical="center" wrapText="1"/>
    </xf>
    <xf numFmtId="3" fontId="4" fillId="0" borderId="17" xfId="5" applyNumberFormat="1" applyFont="1" applyFill="1" applyBorder="1" applyAlignment="1">
      <alignment horizontal="center" vertical="center"/>
    </xf>
    <xf numFmtId="3" fontId="4" fillId="0" borderId="18" xfId="5" applyNumberFormat="1" applyFont="1" applyFill="1" applyBorder="1"/>
    <xf numFmtId="164" fontId="4" fillId="0" borderId="4" xfId="20" applyNumberFormat="1" applyFont="1" applyFill="1" applyBorder="1" applyAlignment="1">
      <alignment horizontal="center" vertical="center" wrapText="1"/>
    </xf>
    <xf numFmtId="49" fontId="4" fillId="0" borderId="4" xfId="6" applyNumberFormat="1" applyFont="1" applyFill="1" applyBorder="1" applyAlignment="1">
      <alignment horizontal="right" vertical="top" wrapText="1"/>
    </xf>
    <xf numFmtId="0" fontId="4" fillId="0" borderId="12" xfId="5" applyFont="1" applyFill="1" applyBorder="1" applyAlignment="1"/>
    <xf numFmtId="0" fontId="4" fillId="0" borderId="4" xfId="5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6" fillId="0" borderId="4" xfId="10" applyFont="1" applyFill="1" applyBorder="1" applyAlignment="1">
      <alignment vertical="center" wrapText="1"/>
    </xf>
    <xf numFmtId="0" fontId="16" fillId="0" borderId="4" xfId="5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4" xfId="5" applyNumberFormat="1" applyFont="1" applyFill="1" applyBorder="1" applyAlignment="1">
      <alignment horizontal="center" vertical="center"/>
    </xf>
    <xf numFmtId="167" fontId="4" fillId="0" borderId="4" xfId="20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vertical="center" wrapText="1"/>
    </xf>
    <xf numFmtId="3" fontId="4" fillId="0" borderId="4" xfId="5" applyNumberFormat="1" applyFont="1" applyFill="1" applyBorder="1"/>
    <xf numFmtId="0" fontId="4" fillId="0" borderId="13" xfId="5" applyFont="1" applyFill="1" applyBorder="1" applyAlignment="1"/>
    <xf numFmtId="0" fontId="4" fillId="0" borderId="13" xfId="5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center"/>
    </xf>
    <xf numFmtId="3" fontId="4" fillId="0" borderId="13" xfId="5" applyNumberFormat="1" applyFont="1" applyFill="1" applyBorder="1" applyAlignment="1">
      <alignment horizontal="center" vertical="center"/>
    </xf>
    <xf numFmtId="3" fontId="5" fillId="0" borderId="13" xfId="5" applyNumberFormat="1" applyFont="1" applyFill="1" applyBorder="1" applyAlignment="1">
      <alignment horizontal="center" vertical="center"/>
    </xf>
    <xf numFmtId="3" fontId="5" fillId="0" borderId="14" xfId="5" applyNumberFormat="1" applyFont="1" applyFill="1" applyBorder="1" applyAlignment="1">
      <alignment horizontal="center" vertical="center"/>
    </xf>
    <xf numFmtId="168" fontId="14" fillId="0" borderId="11" xfId="16" applyNumberFormat="1" applyFont="1" applyFill="1" applyBorder="1" applyAlignment="1">
      <alignment horizontal="center" vertical="center"/>
    </xf>
    <xf numFmtId="3" fontId="4" fillId="0" borderId="12" xfId="5" applyNumberFormat="1" applyFont="1" applyFill="1" applyBorder="1"/>
    <xf numFmtId="0" fontId="4" fillId="0" borderId="17" xfId="5" applyFont="1" applyFill="1" applyBorder="1"/>
    <xf numFmtId="3" fontId="5" fillId="0" borderId="4" xfId="5" applyNumberFormat="1" applyFont="1" applyFill="1" applyBorder="1" applyAlignment="1">
      <alignment horizontal="center" vertical="center"/>
    </xf>
    <xf numFmtId="164" fontId="4" fillId="0" borderId="4" xfId="20" applyNumberFormat="1" applyFont="1" applyFill="1" applyBorder="1" applyAlignment="1">
      <alignment horizontal="right" vertical="top" wrapText="1"/>
    </xf>
    <xf numFmtId="169" fontId="4" fillId="0" borderId="4" xfId="20" applyNumberFormat="1" applyFont="1" applyFill="1" applyBorder="1" applyAlignment="1">
      <alignment horizontal="right" vertical="top" wrapText="1"/>
    </xf>
    <xf numFmtId="0" fontId="4" fillId="0" borderId="14" xfId="5" applyFont="1" applyFill="1" applyBorder="1" applyAlignment="1">
      <alignment horizontal="center" vertical="center" wrapText="1"/>
    </xf>
    <xf numFmtId="0" fontId="16" fillId="0" borderId="4" xfId="10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/>
    </xf>
    <xf numFmtId="167" fontId="4" fillId="0" borderId="4" xfId="2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left"/>
    </xf>
    <xf numFmtId="0" fontId="4" fillId="0" borderId="4" xfId="6" applyFont="1" applyFill="1" applyBorder="1" applyAlignment="1">
      <alignment vertical="center" wrapText="1"/>
    </xf>
    <xf numFmtId="0" fontId="16" fillId="0" borderId="4" xfId="17" applyNumberFormat="1" applyFont="1" applyFill="1" applyBorder="1" applyAlignment="1">
      <alignment horizontal="left" vertical="center" wrapText="1"/>
    </xf>
    <xf numFmtId="167" fontId="4" fillId="0" borderId="4" xfId="16" applyFont="1" applyFill="1" applyBorder="1" applyAlignment="1">
      <alignment vertical="center" wrapText="1"/>
    </xf>
    <xf numFmtId="9" fontId="4" fillId="0" borderId="4" xfId="14" applyFont="1" applyFill="1" applyBorder="1" applyAlignment="1">
      <alignment horizontal="center" vertical="center" wrapText="1"/>
    </xf>
    <xf numFmtId="49" fontId="4" fillId="0" borderId="4" xfId="5" applyNumberFormat="1" applyFont="1" applyFill="1" applyBorder="1" applyAlignment="1">
      <alignment horizontal="center" vertical="center" wrapText="1"/>
    </xf>
    <xf numFmtId="49" fontId="4" fillId="0" borderId="14" xfId="5" applyNumberFormat="1" applyFont="1" applyFill="1" applyBorder="1" applyAlignment="1">
      <alignment horizontal="center" vertical="center" wrapText="1"/>
    </xf>
    <xf numFmtId="170" fontId="4" fillId="0" borderId="4" xfId="5" applyNumberFormat="1" applyFont="1" applyFill="1" applyBorder="1" applyAlignment="1">
      <alignment horizontal="center" vertical="center"/>
    </xf>
    <xf numFmtId="3" fontId="16" fillId="0" borderId="4" xfId="5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0" xfId="5" applyNumberFormat="1" applyFont="1" applyFill="1"/>
    <xf numFmtId="1" fontId="4" fillId="0" borderId="11" xfId="5" applyNumberFormat="1" applyFont="1" applyFill="1" applyBorder="1" applyAlignment="1">
      <alignment horizontal="center" vertical="center" wrapText="1"/>
    </xf>
    <xf numFmtId="1" fontId="4" fillId="0" borderId="10" xfId="5" applyNumberFormat="1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2" fontId="4" fillId="0" borderId="10" xfId="5" applyNumberFormat="1" applyFont="1" applyFill="1" applyBorder="1" applyAlignment="1">
      <alignment horizontal="center" vertical="center" wrapText="1"/>
    </xf>
    <xf numFmtId="0" fontId="4" fillId="0" borderId="4" xfId="15" applyNumberFormat="1" applyFont="1" applyFill="1" applyBorder="1" applyAlignment="1">
      <alignment horizontal="center" vertical="center" wrapText="1"/>
    </xf>
    <xf numFmtId="9" fontId="4" fillId="0" borderId="4" xfId="13" applyFont="1" applyFill="1" applyBorder="1" applyAlignment="1">
      <alignment horizontal="center" vertical="top" wrapText="1"/>
    </xf>
    <xf numFmtId="0" fontId="17" fillId="0" borderId="0" xfId="5" applyFont="1" applyFill="1" applyAlignment="1">
      <alignment horizontal="center" vertical="center"/>
    </xf>
    <xf numFmtId="0" fontId="17" fillId="0" borderId="0" xfId="5" applyFont="1" applyFill="1" applyBorder="1" applyAlignment="1">
      <alignment horizontal="center" vertical="center" wrapText="1"/>
    </xf>
    <xf numFmtId="0" fontId="17" fillId="0" borderId="0" xfId="5" applyFont="1" applyFill="1" applyBorder="1"/>
    <xf numFmtId="49" fontId="4" fillId="0" borderId="14" xfId="5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3" fontId="4" fillId="0" borderId="4" xfId="5" applyNumberFormat="1" applyFont="1" applyFill="1" applyBorder="1" applyAlignment="1">
      <alignment horizontal="center" vertical="center" wrapText="1"/>
    </xf>
    <xf numFmtId="1" fontId="4" fillId="0" borderId="4" xfId="5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 indent="1"/>
    </xf>
    <xf numFmtId="0" fontId="18" fillId="0" borderId="0" xfId="0" applyFont="1" applyFill="1"/>
    <xf numFmtId="0" fontId="1" fillId="0" borderId="19" xfId="0" applyFont="1" applyFill="1" applyBorder="1" applyAlignment="1">
      <alignment wrapText="1"/>
    </xf>
    <xf numFmtId="0" fontId="5" fillId="0" borderId="12" xfId="5" applyFont="1" applyFill="1" applyBorder="1" applyAlignment="1">
      <alignment horizontal="left"/>
    </xf>
    <xf numFmtId="0" fontId="5" fillId="0" borderId="0" xfId="5" applyFont="1" applyFill="1" applyAlignment="1">
      <alignment horizontal="center"/>
    </xf>
    <xf numFmtId="0" fontId="5" fillId="0" borderId="12" xfId="5" applyFont="1" applyFill="1" applyBorder="1" applyAlignment="1">
      <alignment horizontal="left"/>
    </xf>
    <xf numFmtId="0" fontId="5" fillId="0" borderId="14" xfId="5" applyFont="1" applyFill="1" applyBorder="1" applyAlignment="1">
      <alignment horizontal="left"/>
    </xf>
    <xf numFmtId="0" fontId="5" fillId="0" borderId="0" xfId="5" applyFont="1" applyFill="1" applyAlignment="1">
      <alignment horizontal="center"/>
    </xf>
    <xf numFmtId="0" fontId="5" fillId="0" borderId="0" xfId="5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12" xfId="5" applyFont="1" applyFill="1" applyBorder="1" applyAlignment="1">
      <alignment horizontal="left" vertical="center"/>
    </xf>
    <xf numFmtId="0" fontId="5" fillId="0" borderId="14" xfId="5" applyFont="1" applyFill="1" applyBorder="1" applyAlignment="1">
      <alignment horizontal="left" vertical="center"/>
    </xf>
    <xf numFmtId="0" fontId="4" fillId="0" borderId="4" xfId="6" applyFont="1" applyFill="1" applyBorder="1" applyAlignment="1">
      <alignment horizontal="left" vertical="center" wrapText="1"/>
    </xf>
    <xf numFmtId="0" fontId="4" fillId="0" borderId="4" xfId="6" applyFont="1" applyFill="1" applyBorder="1" applyAlignment="1">
      <alignment horizontal="center" vertical="center"/>
    </xf>
    <xf numFmtId="0" fontId="4" fillId="0" borderId="4" xfId="6" applyFont="1" applyFill="1" applyBorder="1" applyAlignment="1"/>
    <xf numFmtId="3" fontId="4" fillId="0" borderId="4" xfId="6" applyNumberFormat="1" applyFont="1" applyFill="1" applyBorder="1" applyAlignment="1">
      <alignment horizontal="center" vertical="center"/>
    </xf>
    <xf numFmtId="0" fontId="4" fillId="0" borderId="12" xfId="6" applyFont="1" applyFill="1" applyBorder="1" applyAlignment="1"/>
  </cellXfs>
  <cellStyles count="22">
    <cellStyle name="Обычный" xfId="0" builtinId="0"/>
    <cellStyle name="Обычный 11 4" xfId="1"/>
    <cellStyle name="Обычный 120" xfId="2"/>
    <cellStyle name="Обычный 16" xfId="3"/>
    <cellStyle name="Обычный 16 2" xfId="4"/>
    <cellStyle name="Обычный 2" xfId="5"/>
    <cellStyle name="Обычный 2 2" xfId="6"/>
    <cellStyle name="Обычный 3" xfId="7"/>
    <cellStyle name="Обычный 4" xfId="8"/>
    <cellStyle name="Обычный 4 2" xfId="9"/>
    <cellStyle name="Обычный_Расшифровки" xfId="10"/>
    <cellStyle name="Процентный 2" xfId="11"/>
    <cellStyle name="Процентный 2 2" xfId="12"/>
    <cellStyle name="Процентный 3" xfId="13"/>
    <cellStyle name="Процентный 3 2" xfId="14"/>
    <cellStyle name="Стиль 1" xfId="15"/>
    <cellStyle name="Финансовый" xfId="16" builtinId="3"/>
    <cellStyle name="Финансовый 2" xfId="17"/>
    <cellStyle name="Финансовый 3" xfId="18"/>
    <cellStyle name="Финансовый 4" xfId="19"/>
    <cellStyle name="Финансовый 4 2" xfId="20"/>
    <cellStyle name="Финансовый 5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364</xdr:row>
      <xdr:rowOff>0</xdr:rowOff>
    </xdr:from>
    <xdr:to>
      <xdr:col>6</xdr:col>
      <xdr:colOff>47625</xdr:colOff>
      <xdr:row>364</xdr:row>
      <xdr:rowOff>47625</xdr:rowOff>
    </xdr:to>
    <xdr:sp macro="" textlink="">
      <xdr:nvSpPr>
        <xdr:cNvPr id="33313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292874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364</xdr:row>
      <xdr:rowOff>0</xdr:rowOff>
    </xdr:from>
    <xdr:to>
      <xdr:col>6</xdr:col>
      <xdr:colOff>47625</xdr:colOff>
      <xdr:row>364</xdr:row>
      <xdr:rowOff>47625</xdr:rowOff>
    </xdr:to>
    <xdr:sp macro="" textlink="">
      <xdr:nvSpPr>
        <xdr:cNvPr id="333137" name="AutoShape 1025" descr="https://tender.sk.kz/OA_HTML/cabo/images/swan/t.gif"/>
        <xdr:cNvSpPr>
          <a:spLocks noChangeAspect="1" noChangeArrowheads="1"/>
        </xdr:cNvSpPr>
      </xdr:nvSpPr>
      <xdr:spPr bwMode="auto">
        <a:xfrm>
          <a:off x="7058025" y="292874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3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127372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3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127372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4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4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4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4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4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161925</xdr:rowOff>
    </xdr:to>
    <xdr:sp macro="" textlink="">
      <xdr:nvSpPr>
        <xdr:cNvPr id="33314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4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4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4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4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161925</xdr:rowOff>
    </xdr:to>
    <xdr:sp macro="" textlink="">
      <xdr:nvSpPr>
        <xdr:cNvPr id="33315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5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161925</xdr:rowOff>
    </xdr:to>
    <xdr:sp macro="" textlink="">
      <xdr:nvSpPr>
        <xdr:cNvPr id="33315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5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5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5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5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5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161925</xdr:rowOff>
    </xdr:to>
    <xdr:sp macro="" textlink="">
      <xdr:nvSpPr>
        <xdr:cNvPr id="33315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5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6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6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461</xdr:row>
      <xdr:rowOff>0</xdr:rowOff>
    </xdr:from>
    <xdr:to>
      <xdr:col>20</xdr:col>
      <xdr:colOff>47625</xdr:colOff>
      <xdr:row>461</xdr:row>
      <xdr:rowOff>47625</xdr:rowOff>
    </xdr:to>
    <xdr:sp macro="" textlink="">
      <xdr:nvSpPr>
        <xdr:cNvPr id="33316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9469100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461</xdr:row>
      <xdr:rowOff>0</xdr:rowOff>
    </xdr:from>
    <xdr:to>
      <xdr:col>20</xdr:col>
      <xdr:colOff>47625</xdr:colOff>
      <xdr:row>461</xdr:row>
      <xdr:rowOff>47625</xdr:rowOff>
    </xdr:to>
    <xdr:sp macro="" textlink="">
      <xdr:nvSpPr>
        <xdr:cNvPr id="33316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9469100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6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6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6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6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6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47625</xdr:colOff>
      <xdr:row>461</xdr:row>
      <xdr:rowOff>47625</xdr:rowOff>
    </xdr:to>
    <xdr:sp macro="" textlink="">
      <xdr:nvSpPr>
        <xdr:cNvPr id="33316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457</xdr:row>
      <xdr:rowOff>0</xdr:rowOff>
    </xdr:from>
    <xdr:to>
      <xdr:col>6</xdr:col>
      <xdr:colOff>47625</xdr:colOff>
      <xdr:row>458</xdr:row>
      <xdr:rowOff>47625</xdr:rowOff>
    </xdr:to>
    <xdr:sp macro="" textlink="">
      <xdr:nvSpPr>
        <xdr:cNvPr id="3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8583275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457</xdr:row>
      <xdr:rowOff>0</xdr:rowOff>
    </xdr:from>
    <xdr:to>
      <xdr:col>6</xdr:col>
      <xdr:colOff>47625</xdr:colOff>
      <xdr:row>458</xdr:row>
      <xdr:rowOff>47625</xdr:rowOff>
    </xdr:to>
    <xdr:sp macro="" textlink="">
      <xdr:nvSpPr>
        <xdr:cNvPr id="3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8583275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457</xdr:row>
      <xdr:rowOff>0</xdr:rowOff>
    </xdr:from>
    <xdr:to>
      <xdr:col>6</xdr:col>
      <xdr:colOff>47625</xdr:colOff>
      <xdr:row>458</xdr:row>
      <xdr:rowOff>47625</xdr:rowOff>
    </xdr:to>
    <xdr:sp macro="" textlink="">
      <xdr:nvSpPr>
        <xdr:cNvPr id="3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8583275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47625</xdr:colOff>
      <xdr:row>458</xdr:row>
      <xdr:rowOff>47625</xdr:rowOff>
    </xdr:to>
    <xdr:sp macro="" textlink="">
      <xdr:nvSpPr>
        <xdr:cNvPr id="3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92309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47625</xdr:colOff>
      <xdr:row>458</xdr:row>
      <xdr:rowOff>163286</xdr:rowOff>
    </xdr:to>
    <xdr:sp macro="" textlink="">
      <xdr:nvSpPr>
        <xdr:cNvPr id="4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9230975"/>
          <a:ext cx="4762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47625</xdr:colOff>
      <xdr:row>458</xdr:row>
      <xdr:rowOff>163286</xdr:rowOff>
    </xdr:to>
    <xdr:sp macro="" textlink="">
      <xdr:nvSpPr>
        <xdr:cNvPr id="4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9230975"/>
          <a:ext cx="4762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47625</xdr:colOff>
      <xdr:row>458</xdr:row>
      <xdr:rowOff>163286</xdr:rowOff>
    </xdr:to>
    <xdr:sp macro="" textlink="">
      <xdr:nvSpPr>
        <xdr:cNvPr id="4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9230975"/>
          <a:ext cx="4762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163286</xdr:rowOff>
    </xdr:to>
    <xdr:sp macro="" textlink="">
      <xdr:nvSpPr>
        <xdr:cNvPr id="4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9878675"/>
          <a:ext cx="4762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460</xdr:row>
      <xdr:rowOff>0</xdr:rowOff>
    </xdr:from>
    <xdr:to>
      <xdr:col>6</xdr:col>
      <xdr:colOff>47625</xdr:colOff>
      <xdr:row>460</xdr:row>
      <xdr:rowOff>47625</xdr:rowOff>
    </xdr:to>
    <xdr:sp macro="" textlink="">
      <xdr:nvSpPr>
        <xdr:cNvPr id="4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205263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210911</xdr:rowOff>
    </xdr:to>
    <xdr:sp macro="" textlink="">
      <xdr:nvSpPr>
        <xdr:cNvPr id="4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9878675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460</xdr:row>
      <xdr:rowOff>0</xdr:rowOff>
    </xdr:from>
    <xdr:to>
      <xdr:col>6</xdr:col>
      <xdr:colOff>47625</xdr:colOff>
      <xdr:row>460</xdr:row>
      <xdr:rowOff>47625</xdr:rowOff>
    </xdr:to>
    <xdr:sp macro="" textlink="">
      <xdr:nvSpPr>
        <xdr:cNvPr id="4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205263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460</xdr:row>
      <xdr:rowOff>0</xdr:rowOff>
    </xdr:from>
    <xdr:to>
      <xdr:col>6</xdr:col>
      <xdr:colOff>47625</xdr:colOff>
      <xdr:row>460</xdr:row>
      <xdr:rowOff>161925</xdr:rowOff>
    </xdr:to>
    <xdr:sp macro="" textlink="">
      <xdr:nvSpPr>
        <xdr:cNvPr id="4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205263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460</xdr:row>
      <xdr:rowOff>0</xdr:rowOff>
    </xdr:from>
    <xdr:to>
      <xdr:col>6</xdr:col>
      <xdr:colOff>47625</xdr:colOff>
      <xdr:row>460</xdr:row>
      <xdr:rowOff>47625</xdr:rowOff>
    </xdr:to>
    <xdr:sp macro="" textlink="">
      <xdr:nvSpPr>
        <xdr:cNvPr id="4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205263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460</xdr:row>
      <xdr:rowOff>0</xdr:rowOff>
    </xdr:from>
    <xdr:to>
      <xdr:col>6</xdr:col>
      <xdr:colOff>47625</xdr:colOff>
      <xdr:row>460</xdr:row>
      <xdr:rowOff>47625</xdr:rowOff>
    </xdr:to>
    <xdr:sp macro="" textlink="">
      <xdr:nvSpPr>
        <xdr:cNvPr id="4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205263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380</xdr:row>
      <xdr:rowOff>0</xdr:rowOff>
    </xdr:from>
    <xdr:to>
      <xdr:col>6</xdr:col>
      <xdr:colOff>47625</xdr:colOff>
      <xdr:row>381</xdr:row>
      <xdr:rowOff>47625</xdr:rowOff>
    </xdr:to>
    <xdr:sp macro="" textlink="">
      <xdr:nvSpPr>
        <xdr:cNvPr id="5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8583275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380</xdr:row>
      <xdr:rowOff>0</xdr:rowOff>
    </xdr:from>
    <xdr:to>
      <xdr:col>6</xdr:col>
      <xdr:colOff>47625</xdr:colOff>
      <xdr:row>381</xdr:row>
      <xdr:rowOff>47625</xdr:rowOff>
    </xdr:to>
    <xdr:sp macro="" textlink="">
      <xdr:nvSpPr>
        <xdr:cNvPr id="5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8583275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380</xdr:row>
      <xdr:rowOff>0</xdr:rowOff>
    </xdr:from>
    <xdr:to>
      <xdr:col>6</xdr:col>
      <xdr:colOff>47625</xdr:colOff>
      <xdr:row>381</xdr:row>
      <xdr:rowOff>47625</xdr:rowOff>
    </xdr:to>
    <xdr:sp macro="" textlink="">
      <xdr:nvSpPr>
        <xdr:cNvPr id="5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8583275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ll-tools.kz/p35669544-list-shlifovalnyj-universalnyj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V469"/>
  <sheetViews>
    <sheetView tabSelected="1" zoomScale="70" zoomScaleNormal="70" zoomScaleSheetLayoutView="87" workbookViewId="0">
      <pane xSplit="7" ySplit="8" topLeftCell="H349" activePane="bottomRight" state="frozen"/>
      <selection pane="topRight" activeCell="H1" sqref="H1"/>
      <selection pane="bottomLeft" activeCell="A9" sqref="A9"/>
      <selection pane="bottomRight" activeCell="E350" sqref="E350"/>
    </sheetView>
  </sheetViews>
  <sheetFormatPr defaultRowHeight="12.75"/>
  <cols>
    <col min="1" max="1" width="9.140625" style="6"/>
    <col min="2" max="2" width="7.42578125" style="11" customWidth="1"/>
    <col min="3" max="3" width="18.42578125" style="12" customWidth="1"/>
    <col min="4" max="4" width="14.42578125" style="12" customWidth="1"/>
    <col min="5" max="5" width="20.85546875" style="13" customWidth="1"/>
    <col min="6" max="6" width="35.5703125" style="13" customWidth="1"/>
    <col min="7" max="7" width="30.85546875" style="13" customWidth="1"/>
    <col min="8" max="8" width="6.5703125" style="7" customWidth="1"/>
    <col min="9" max="9" width="8.7109375" style="7" customWidth="1"/>
    <col min="10" max="10" width="14" style="6" customWidth="1"/>
    <col min="11" max="11" width="13.140625" style="6" customWidth="1"/>
    <col min="12" max="12" width="13.28515625" style="7" customWidth="1"/>
    <col min="13" max="13" width="17.5703125" style="7" customWidth="1"/>
    <col min="14" max="14" width="9.28515625" style="6" customWidth="1"/>
    <col min="15" max="15" width="11" style="7" customWidth="1"/>
    <col min="16" max="16" width="13.5703125" style="11" customWidth="1"/>
    <col min="17" max="17" width="7.42578125" style="7" customWidth="1"/>
    <col min="18" max="18" width="11.140625" style="6" customWidth="1"/>
    <col min="19" max="19" width="13.5703125" style="6" customWidth="1"/>
    <col min="20" max="20" width="16" style="6" customWidth="1"/>
    <col min="21" max="21" width="22" style="6" customWidth="1"/>
    <col min="22" max="22" width="19" style="6" customWidth="1"/>
    <col min="23" max="23" width="8.7109375" style="6" customWidth="1"/>
    <col min="24" max="24" width="10" style="6" customWidth="1"/>
    <col min="25" max="25" width="16.42578125" style="6" customWidth="1"/>
    <col min="26" max="26" width="4.42578125" style="6" hidden="1" customWidth="1"/>
    <col min="27" max="27" width="13.85546875" style="7" customWidth="1"/>
    <col min="28" max="28" width="17" style="8" customWidth="1"/>
    <col min="29" max="29" width="18.7109375" style="9" customWidth="1"/>
    <col min="30" max="30" width="24.5703125" style="9" customWidth="1"/>
    <col min="31" max="31" width="26.140625" style="9" customWidth="1"/>
    <col min="32" max="32" width="12.7109375" style="9" customWidth="1"/>
    <col min="33" max="74" width="9.140625" style="9"/>
    <col min="75" max="16384" width="9.140625" style="6"/>
  </cols>
  <sheetData>
    <row r="1" spans="2:74" ht="12.75" customHeight="1">
      <c r="B1" s="1"/>
      <c r="C1" s="2"/>
      <c r="D1" s="2"/>
      <c r="E1" s="3"/>
      <c r="F1" s="3"/>
      <c r="G1" s="3"/>
      <c r="H1" s="4"/>
      <c r="I1" s="4"/>
      <c r="J1" s="5"/>
      <c r="K1" s="5"/>
      <c r="L1" s="4"/>
      <c r="M1" s="4"/>
      <c r="N1" s="73"/>
      <c r="O1" s="4"/>
      <c r="P1" s="1"/>
      <c r="Q1" s="4"/>
      <c r="R1" s="5"/>
      <c r="S1" s="5"/>
      <c r="T1" s="5"/>
      <c r="U1" s="5"/>
      <c r="V1" s="5"/>
      <c r="W1" s="151" t="s">
        <v>33</v>
      </c>
      <c r="X1" s="151"/>
      <c r="Y1" s="151"/>
    </row>
    <row r="2" spans="2:74" ht="13.5" customHeight="1">
      <c r="B2" s="1"/>
      <c r="C2" s="2"/>
      <c r="D2" s="2"/>
      <c r="E2" s="3"/>
      <c r="F2" s="3"/>
      <c r="G2" s="3"/>
      <c r="H2" s="4"/>
      <c r="I2" s="4"/>
      <c r="J2" s="5"/>
      <c r="K2" s="5"/>
      <c r="L2" s="4"/>
      <c r="M2" s="4"/>
      <c r="N2" s="73"/>
      <c r="O2" s="4"/>
      <c r="P2" s="1"/>
      <c r="Q2" s="4"/>
      <c r="R2" s="5"/>
      <c r="S2" s="5"/>
      <c r="T2" s="5"/>
      <c r="U2" s="5"/>
      <c r="V2" s="5"/>
      <c r="W2" s="150" t="s">
        <v>46</v>
      </c>
      <c r="X2" s="150"/>
      <c r="Y2" s="150"/>
    </row>
    <row r="3" spans="2:74" ht="13.5" customHeight="1">
      <c r="B3" s="1"/>
      <c r="C3" s="2"/>
      <c r="D3" s="2"/>
      <c r="E3" s="3"/>
      <c r="F3" s="3"/>
      <c r="G3" s="3"/>
      <c r="H3" s="4"/>
      <c r="I3" s="4"/>
      <c r="J3" s="5"/>
      <c r="K3" s="5"/>
      <c r="L3" s="4"/>
      <c r="M3" s="4"/>
      <c r="N3" s="73"/>
      <c r="O3" s="4"/>
      <c r="P3" s="1"/>
      <c r="Q3" s="4"/>
      <c r="R3" s="5"/>
      <c r="S3" s="5"/>
      <c r="T3" s="5"/>
      <c r="U3" s="5"/>
      <c r="V3" s="5"/>
      <c r="W3" s="146"/>
      <c r="X3" s="146"/>
      <c r="Y3" s="146"/>
    </row>
    <row r="4" spans="2:74" ht="13.5" customHeight="1">
      <c r="B4" s="1"/>
      <c r="C4" s="2"/>
      <c r="D4" s="2"/>
      <c r="E4" s="3"/>
      <c r="F4" s="3"/>
      <c r="G4" s="3"/>
      <c r="H4" s="4"/>
      <c r="I4" s="4"/>
      <c r="J4" s="5"/>
      <c r="K4" s="5"/>
      <c r="L4" s="4"/>
      <c r="M4" s="4"/>
      <c r="N4" s="73"/>
      <c r="O4" s="4"/>
      <c r="P4" s="1"/>
      <c r="Q4" s="4"/>
      <c r="R4" s="5"/>
      <c r="S4" s="5"/>
      <c r="T4" s="5"/>
      <c r="U4" s="5"/>
      <c r="V4" s="5"/>
      <c r="X4" s="10"/>
    </row>
    <row r="5" spans="2:74">
      <c r="B5" s="149" t="s">
        <v>90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70"/>
      <c r="N5" s="74"/>
      <c r="O5" s="70"/>
      <c r="P5" s="70"/>
      <c r="Q5" s="70"/>
      <c r="R5" s="10"/>
      <c r="S5" s="10"/>
      <c r="T5" s="14"/>
      <c r="V5" s="14"/>
    </row>
    <row r="6" spans="2:74" ht="19.5" customHeight="1" thickBot="1">
      <c r="D6" s="15"/>
      <c r="E6" s="16"/>
      <c r="F6" s="16"/>
      <c r="G6" s="16"/>
      <c r="H6" s="17"/>
      <c r="I6" s="17"/>
      <c r="J6" s="16"/>
      <c r="K6" s="16"/>
      <c r="L6" s="17"/>
      <c r="M6" s="17"/>
      <c r="N6" s="75"/>
      <c r="O6" s="17"/>
      <c r="P6" s="18"/>
      <c r="Q6" s="17"/>
      <c r="R6" s="16"/>
      <c r="S6" s="16"/>
      <c r="T6" s="16"/>
      <c r="U6" s="18"/>
      <c r="V6" s="16"/>
      <c r="W6" s="16"/>
      <c r="X6" s="16"/>
      <c r="AB6" s="19"/>
    </row>
    <row r="7" spans="2:74" ht="115.5" customHeight="1" thickBot="1">
      <c r="B7" s="20" t="s">
        <v>0</v>
      </c>
      <c r="C7" s="21" t="s">
        <v>16</v>
      </c>
      <c r="D7" s="21" t="s">
        <v>22</v>
      </c>
      <c r="E7" s="22" t="s">
        <v>17</v>
      </c>
      <c r="F7" s="22" t="s">
        <v>20</v>
      </c>
      <c r="G7" s="22" t="s">
        <v>23</v>
      </c>
      <c r="H7" s="23" t="s">
        <v>1</v>
      </c>
      <c r="I7" s="23" t="s">
        <v>2</v>
      </c>
      <c r="J7" s="20" t="s">
        <v>26</v>
      </c>
      <c r="K7" s="20" t="s">
        <v>18</v>
      </c>
      <c r="L7" s="23" t="s">
        <v>3</v>
      </c>
      <c r="M7" s="76" t="s">
        <v>4</v>
      </c>
      <c r="N7" s="78" t="s">
        <v>25</v>
      </c>
      <c r="O7" s="77" t="s">
        <v>5</v>
      </c>
      <c r="P7" s="24" t="s">
        <v>21</v>
      </c>
      <c r="Q7" s="23" t="s">
        <v>6</v>
      </c>
      <c r="R7" s="48" t="s">
        <v>44</v>
      </c>
      <c r="S7" s="20" t="s">
        <v>7</v>
      </c>
      <c r="T7" s="20" t="s">
        <v>8</v>
      </c>
      <c r="U7" s="20" t="s">
        <v>19</v>
      </c>
      <c r="V7" s="20" t="s">
        <v>9</v>
      </c>
      <c r="W7" s="20" t="s">
        <v>24</v>
      </c>
      <c r="X7" s="25" t="s">
        <v>10</v>
      </c>
      <c r="Y7" s="26" t="s">
        <v>11</v>
      </c>
      <c r="AA7" s="27"/>
      <c r="AB7" s="27"/>
      <c r="AC7" s="27"/>
      <c r="AD7" s="27"/>
      <c r="AE7" s="27"/>
      <c r="AF7" s="27"/>
    </row>
    <row r="8" spans="2:74" s="34" customFormat="1" ht="12.75" customHeight="1" thickBot="1">
      <c r="B8" s="28">
        <v>1</v>
      </c>
      <c r="C8" s="29">
        <v>2</v>
      </c>
      <c r="D8" s="29">
        <v>3</v>
      </c>
      <c r="E8" s="30">
        <v>4</v>
      </c>
      <c r="F8" s="30">
        <v>5</v>
      </c>
      <c r="G8" s="30">
        <v>6</v>
      </c>
      <c r="H8" s="31">
        <v>7</v>
      </c>
      <c r="I8" s="31">
        <v>8</v>
      </c>
      <c r="J8" s="32">
        <v>9</v>
      </c>
      <c r="K8" s="32">
        <v>10</v>
      </c>
      <c r="L8" s="31">
        <v>11</v>
      </c>
      <c r="M8" s="31">
        <v>12</v>
      </c>
      <c r="N8" s="33">
        <v>13</v>
      </c>
      <c r="O8" s="31">
        <v>14</v>
      </c>
      <c r="P8" s="32">
        <v>15</v>
      </c>
      <c r="Q8" s="31">
        <v>16</v>
      </c>
      <c r="R8" s="32">
        <v>17</v>
      </c>
      <c r="S8" s="32">
        <v>18</v>
      </c>
      <c r="T8" s="32">
        <v>19</v>
      </c>
      <c r="U8" s="32">
        <v>20</v>
      </c>
      <c r="V8" s="32">
        <v>21</v>
      </c>
      <c r="W8" s="32">
        <v>22</v>
      </c>
      <c r="X8" s="32">
        <v>23</v>
      </c>
      <c r="Y8" s="33">
        <v>24</v>
      </c>
      <c r="AA8" s="35"/>
      <c r="AB8" s="36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</row>
    <row r="9" spans="2:74">
      <c r="B9" s="38" t="s">
        <v>12</v>
      </c>
      <c r="C9" s="39"/>
      <c r="D9" s="39"/>
      <c r="E9" s="40"/>
      <c r="F9" s="40"/>
      <c r="G9" s="40"/>
      <c r="H9" s="41"/>
      <c r="I9" s="41"/>
      <c r="J9" s="40"/>
      <c r="K9" s="40"/>
      <c r="L9" s="41"/>
      <c r="M9" s="41"/>
      <c r="N9" s="40"/>
      <c r="O9" s="41"/>
      <c r="P9" s="42"/>
      <c r="Q9" s="41"/>
      <c r="R9" s="40"/>
      <c r="S9" s="40"/>
      <c r="T9" s="40"/>
      <c r="U9" s="40"/>
      <c r="V9" s="43"/>
      <c r="W9" s="43"/>
      <c r="X9" s="44"/>
      <c r="Y9" s="44"/>
    </row>
    <row r="10" spans="2:74" ht="40.5" customHeight="1">
      <c r="B10" s="45" t="s">
        <v>264</v>
      </c>
      <c r="C10" s="46" t="s">
        <v>51</v>
      </c>
      <c r="D10" s="46" t="s">
        <v>56</v>
      </c>
      <c r="E10" s="47" t="s">
        <v>43</v>
      </c>
      <c r="F10" s="47" t="s">
        <v>69</v>
      </c>
      <c r="G10" s="47" t="s">
        <v>36</v>
      </c>
      <c r="H10" s="48" t="s">
        <v>28</v>
      </c>
      <c r="I10" s="45">
        <v>100</v>
      </c>
      <c r="J10" s="45">
        <v>711000000</v>
      </c>
      <c r="K10" s="45" t="s">
        <v>52</v>
      </c>
      <c r="L10" s="133" t="s">
        <v>29</v>
      </c>
      <c r="M10" s="49" t="s">
        <v>37</v>
      </c>
      <c r="N10" s="50" t="s">
        <v>27</v>
      </c>
      <c r="O10" s="133" t="s">
        <v>32</v>
      </c>
      <c r="P10" s="134" t="s">
        <v>38</v>
      </c>
      <c r="Q10" s="51" t="s">
        <v>39</v>
      </c>
      <c r="R10" s="48" t="s">
        <v>45</v>
      </c>
      <c r="S10" s="55">
        <v>1034330</v>
      </c>
      <c r="T10" s="52">
        <v>20.399999999999999</v>
      </c>
      <c r="U10" s="52">
        <v>21099999</v>
      </c>
      <c r="V10" s="52">
        <f t="shared" ref="V10:V48" si="0">U10*1.12</f>
        <v>23631998.880000003</v>
      </c>
      <c r="W10" s="53" t="s">
        <v>263</v>
      </c>
      <c r="X10" s="50">
        <v>2017</v>
      </c>
      <c r="Y10" s="45"/>
    </row>
    <row r="11" spans="2:74" ht="40.5" customHeight="1">
      <c r="B11" s="45" t="s">
        <v>265</v>
      </c>
      <c r="C11" s="47" t="s">
        <v>51</v>
      </c>
      <c r="D11" s="47" t="s">
        <v>1089</v>
      </c>
      <c r="E11" s="47" t="s">
        <v>476</v>
      </c>
      <c r="F11" s="47" t="s">
        <v>1090</v>
      </c>
      <c r="G11" s="47" t="s">
        <v>1091</v>
      </c>
      <c r="H11" s="54" t="s">
        <v>28</v>
      </c>
      <c r="I11" s="45">
        <v>100</v>
      </c>
      <c r="J11" s="45">
        <v>711000000</v>
      </c>
      <c r="K11" s="45" t="s">
        <v>52</v>
      </c>
      <c r="L11" s="54" t="s">
        <v>31</v>
      </c>
      <c r="M11" s="54" t="s">
        <v>37</v>
      </c>
      <c r="N11" s="50" t="s">
        <v>27</v>
      </c>
      <c r="O11" s="45" t="s">
        <v>1092</v>
      </c>
      <c r="P11" s="54" t="s">
        <v>169</v>
      </c>
      <c r="Q11" s="120" t="s">
        <v>1093</v>
      </c>
      <c r="R11" s="120" t="s">
        <v>1094</v>
      </c>
      <c r="S11" s="55">
        <f>U11/T11</f>
        <v>763333.33333333337</v>
      </c>
      <c r="T11" s="52">
        <v>18</v>
      </c>
      <c r="U11" s="52">
        <v>13740000</v>
      </c>
      <c r="V11" s="52">
        <f t="shared" si="0"/>
        <v>15388800.000000002</v>
      </c>
      <c r="W11" s="53" t="s">
        <v>263</v>
      </c>
      <c r="X11" s="50">
        <v>2017</v>
      </c>
      <c r="Y11" s="47"/>
    </row>
    <row r="12" spans="2:74" ht="89.25">
      <c r="B12" s="45" t="s">
        <v>266</v>
      </c>
      <c r="C12" s="47" t="s">
        <v>51</v>
      </c>
      <c r="D12" s="47" t="s">
        <v>1096</v>
      </c>
      <c r="E12" s="47" t="s">
        <v>1097</v>
      </c>
      <c r="F12" s="47" t="s">
        <v>1098</v>
      </c>
      <c r="G12" s="47" t="s">
        <v>1095</v>
      </c>
      <c r="H12" s="48" t="s">
        <v>28</v>
      </c>
      <c r="I12" s="50">
        <v>0</v>
      </c>
      <c r="J12" s="45">
        <v>711000000</v>
      </c>
      <c r="K12" s="45" t="s">
        <v>52</v>
      </c>
      <c r="L12" s="50" t="s">
        <v>83</v>
      </c>
      <c r="M12" s="54" t="s">
        <v>37</v>
      </c>
      <c r="N12" s="50" t="s">
        <v>27</v>
      </c>
      <c r="O12" s="45" t="s">
        <v>84</v>
      </c>
      <c r="P12" s="54" t="s">
        <v>169</v>
      </c>
      <c r="Q12" s="51">
        <v>796</v>
      </c>
      <c r="R12" s="48" t="s">
        <v>44</v>
      </c>
      <c r="S12" s="50">
        <v>10</v>
      </c>
      <c r="T12" s="52">
        <v>3463.66</v>
      </c>
      <c r="U12" s="52">
        <f t="shared" ref="U12:U48" si="1">T12*S12</f>
        <v>34636.6</v>
      </c>
      <c r="V12" s="52">
        <f t="shared" si="0"/>
        <v>38792.992000000006</v>
      </c>
      <c r="W12" s="53"/>
      <c r="X12" s="50">
        <v>2017</v>
      </c>
      <c r="Y12" s="56"/>
    </row>
    <row r="13" spans="2:74" ht="89.25">
      <c r="B13" s="45" t="s">
        <v>267</v>
      </c>
      <c r="C13" s="46" t="s">
        <v>51</v>
      </c>
      <c r="D13" s="47" t="s">
        <v>1099</v>
      </c>
      <c r="E13" s="47" t="s">
        <v>1097</v>
      </c>
      <c r="F13" s="47" t="s">
        <v>1100</v>
      </c>
      <c r="G13" s="47" t="s">
        <v>1101</v>
      </c>
      <c r="H13" s="48" t="s">
        <v>28</v>
      </c>
      <c r="I13" s="50">
        <v>0</v>
      </c>
      <c r="J13" s="45">
        <v>711000000</v>
      </c>
      <c r="K13" s="45" t="s">
        <v>52</v>
      </c>
      <c r="L13" s="50" t="s">
        <v>83</v>
      </c>
      <c r="M13" s="54" t="s">
        <v>37</v>
      </c>
      <c r="N13" s="50" t="s">
        <v>27</v>
      </c>
      <c r="O13" s="45" t="s">
        <v>84</v>
      </c>
      <c r="P13" s="54" t="s">
        <v>169</v>
      </c>
      <c r="Q13" s="51">
        <v>796</v>
      </c>
      <c r="R13" s="48" t="s">
        <v>44</v>
      </c>
      <c r="S13" s="50">
        <v>10</v>
      </c>
      <c r="T13" s="52">
        <v>3045.26</v>
      </c>
      <c r="U13" s="52">
        <f t="shared" si="1"/>
        <v>30452.600000000002</v>
      </c>
      <c r="V13" s="52">
        <f t="shared" si="0"/>
        <v>34106.912000000004</v>
      </c>
      <c r="W13" s="53"/>
      <c r="X13" s="50">
        <v>2017</v>
      </c>
      <c r="Y13" s="56"/>
    </row>
    <row r="14" spans="2:74" ht="139.5" customHeight="1">
      <c r="B14" s="45" t="s">
        <v>268</v>
      </c>
      <c r="C14" s="47" t="s">
        <v>51</v>
      </c>
      <c r="D14" s="47" t="s">
        <v>887</v>
      </c>
      <c r="E14" s="47" t="s">
        <v>888</v>
      </c>
      <c r="F14" s="47" t="s">
        <v>889</v>
      </c>
      <c r="G14" s="47" t="s">
        <v>1102</v>
      </c>
      <c r="H14" s="48" t="s">
        <v>42</v>
      </c>
      <c r="I14" s="50">
        <v>0</v>
      </c>
      <c r="J14" s="45">
        <v>711000000</v>
      </c>
      <c r="K14" s="45" t="s">
        <v>52</v>
      </c>
      <c r="L14" s="50" t="s">
        <v>83</v>
      </c>
      <c r="M14" s="54" t="s">
        <v>37</v>
      </c>
      <c r="N14" s="50" t="s">
        <v>27</v>
      </c>
      <c r="O14" s="45" t="s">
        <v>84</v>
      </c>
      <c r="P14" s="54" t="s">
        <v>169</v>
      </c>
      <c r="Q14" s="51">
        <v>796</v>
      </c>
      <c r="R14" s="48" t="s">
        <v>44</v>
      </c>
      <c r="S14" s="50">
        <v>5</v>
      </c>
      <c r="T14" s="52">
        <v>26767.63</v>
      </c>
      <c r="U14" s="52">
        <f t="shared" si="1"/>
        <v>133838.15</v>
      </c>
      <c r="V14" s="52">
        <f t="shared" si="0"/>
        <v>149898.728</v>
      </c>
      <c r="W14" s="53"/>
      <c r="X14" s="50">
        <v>2017</v>
      </c>
      <c r="Y14" s="56"/>
    </row>
    <row r="15" spans="2:74" ht="127.5" customHeight="1">
      <c r="B15" s="45" t="s">
        <v>269</v>
      </c>
      <c r="C15" s="46" t="s">
        <v>51</v>
      </c>
      <c r="D15" s="47" t="s">
        <v>1104</v>
      </c>
      <c r="E15" s="47" t="s">
        <v>1105</v>
      </c>
      <c r="F15" s="47" t="s">
        <v>1106</v>
      </c>
      <c r="G15" s="47" t="s">
        <v>1103</v>
      </c>
      <c r="H15" s="48" t="s">
        <v>28</v>
      </c>
      <c r="I15" s="50">
        <v>0</v>
      </c>
      <c r="J15" s="45">
        <v>711000000</v>
      </c>
      <c r="K15" s="45" t="s">
        <v>52</v>
      </c>
      <c r="L15" s="50" t="s">
        <v>83</v>
      </c>
      <c r="M15" s="54" t="s">
        <v>37</v>
      </c>
      <c r="N15" s="50" t="s">
        <v>27</v>
      </c>
      <c r="O15" s="45" t="s">
        <v>84</v>
      </c>
      <c r="P15" s="54" t="s">
        <v>169</v>
      </c>
      <c r="Q15" s="51">
        <v>796</v>
      </c>
      <c r="R15" s="48" t="s">
        <v>44</v>
      </c>
      <c r="S15" s="50">
        <v>5</v>
      </c>
      <c r="T15" s="52">
        <v>15695.98</v>
      </c>
      <c r="U15" s="52">
        <f t="shared" si="1"/>
        <v>78479.899999999994</v>
      </c>
      <c r="V15" s="52">
        <f t="shared" si="0"/>
        <v>87897.487999999998</v>
      </c>
      <c r="W15" s="53"/>
      <c r="X15" s="50">
        <v>2017</v>
      </c>
      <c r="Y15" s="56"/>
    </row>
    <row r="16" spans="2:74" ht="87.75" customHeight="1">
      <c r="B16" s="45" t="s">
        <v>270</v>
      </c>
      <c r="C16" s="46" t="s">
        <v>51</v>
      </c>
      <c r="D16" s="47" t="s">
        <v>1108</v>
      </c>
      <c r="E16" s="47" t="s">
        <v>1109</v>
      </c>
      <c r="F16" s="47" t="s">
        <v>1110</v>
      </c>
      <c r="G16" s="47" t="s">
        <v>1107</v>
      </c>
      <c r="H16" s="48" t="s">
        <v>28</v>
      </c>
      <c r="I16" s="50">
        <v>0</v>
      </c>
      <c r="J16" s="45">
        <v>711000000</v>
      </c>
      <c r="K16" s="45" t="s">
        <v>52</v>
      </c>
      <c r="L16" s="50" t="s">
        <v>83</v>
      </c>
      <c r="M16" s="54" t="s">
        <v>37</v>
      </c>
      <c r="N16" s="50" t="s">
        <v>27</v>
      </c>
      <c r="O16" s="45" t="s">
        <v>84</v>
      </c>
      <c r="P16" s="54" t="s">
        <v>169</v>
      </c>
      <c r="Q16" s="51">
        <v>796</v>
      </c>
      <c r="R16" s="48" t="s">
        <v>44</v>
      </c>
      <c r="S16" s="50">
        <v>5</v>
      </c>
      <c r="T16" s="52">
        <v>10266.76</v>
      </c>
      <c r="U16" s="52">
        <f t="shared" si="1"/>
        <v>51333.8</v>
      </c>
      <c r="V16" s="52">
        <f t="shared" si="0"/>
        <v>57493.856000000007</v>
      </c>
      <c r="W16" s="53"/>
      <c r="X16" s="50">
        <v>2017</v>
      </c>
      <c r="Y16" s="56"/>
    </row>
    <row r="17" spans="2:25" ht="58.5" customHeight="1">
      <c r="B17" s="45" t="s">
        <v>271</v>
      </c>
      <c r="C17" s="46" t="s">
        <v>51</v>
      </c>
      <c r="D17" s="47" t="s">
        <v>1134</v>
      </c>
      <c r="E17" s="47" t="s">
        <v>1135</v>
      </c>
      <c r="F17" s="47" t="s">
        <v>1136</v>
      </c>
      <c r="G17" s="47" t="s">
        <v>1111</v>
      </c>
      <c r="H17" s="48" t="s">
        <v>42</v>
      </c>
      <c r="I17" s="50">
        <v>0</v>
      </c>
      <c r="J17" s="45">
        <v>711000000</v>
      </c>
      <c r="K17" s="45" t="s">
        <v>52</v>
      </c>
      <c r="L17" s="50" t="s">
        <v>83</v>
      </c>
      <c r="M17" s="54" t="s">
        <v>37</v>
      </c>
      <c r="N17" s="50" t="s">
        <v>27</v>
      </c>
      <c r="O17" s="45" t="s">
        <v>84</v>
      </c>
      <c r="P17" s="54" t="s">
        <v>169</v>
      </c>
      <c r="Q17" s="51">
        <v>796</v>
      </c>
      <c r="R17" s="48" t="s">
        <v>44</v>
      </c>
      <c r="S17" s="50">
        <v>1</v>
      </c>
      <c r="T17" s="52">
        <v>2465178.5699999998</v>
      </c>
      <c r="U17" s="52">
        <f t="shared" si="1"/>
        <v>2465178.5699999998</v>
      </c>
      <c r="V17" s="52">
        <f t="shared" si="0"/>
        <v>2760999.9983999999</v>
      </c>
      <c r="W17" s="53"/>
      <c r="X17" s="50">
        <v>2017</v>
      </c>
      <c r="Y17" s="56"/>
    </row>
    <row r="18" spans="2:25" ht="79.5" customHeight="1">
      <c r="B18" s="45" t="s">
        <v>272</v>
      </c>
      <c r="C18" s="46" t="s">
        <v>51</v>
      </c>
      <c r="D18" s="47" t="s">
        <v>1131</v>
      </c>
      <c r="E18" s="47" t="s">
        <v>1132</v>
      </c>
      <c r="F18" s="47" t="s">
        <v>1133</v>
      </c>
      <c r="G18" s="47" t="s">
        <v>1130</v>
      </c>
      <c r="H18" s="48" t="s">
        <v>42</v>
      </c>
      <c r="I18" s="50">
        <v>0</v>
      </c>
      <c r="J18" s="45">
        <v>711000000</v>
      </c>
      <c r="K18" s="45" t="s">
        <v>52</v>
      </c>
      <c r="L18" s="50" t="s">
        <v>83</v>
      </c>
      <c r="M18" s="54" t="s">
        <v>37</v>
      </c>
      <c r="N18" s="50" t="s">
        <v>27</v>
      </c>
      <c r="O18" s="45" t="s">
        <v>84</v>
      </c>
      <c r="P18" s="54" t="s">
        <v>169</v>
      </c>
      <c r="Q18" s="51">
        <v>796</v>
      </c>
      <c r="R18" s="48" t="s">
        <v>44</v>
      </c>
      <c r="S18" s="50">
        <v>2</v>
      </c>
      <c r="T18" s="52">
        <v>62500</v>
      </c>
      <c r="U18" s="52">
        <f t="shared" si="1"/>
        <v>125000</v>
      </c>
      <c r="V18" s="52">
        <f t="shared" si="0"/>
        <v>140000</v>
      </c>
      <c r="W18" s="53"/>
      <c r="X18" s="50">
        <v>2017</v>
      </c>
      <c r="Y18" s="56"/>
    </row>
    <row r="19" spans="2:25" ht="79.5" customHeight="1">
      <c r="B19" s="45" t="s">
        <v>273</v>
      </c>
      <c r="C19" s="46" t="s">
        <v>51</v>
      </c>
      <c r="D19" s="47" t="s">
        <v>1127</v>
      </c>
      <c r="E19" s="47" t="s">
        <v>1125</v>
      </c>
      <c r="F19" s="47" t="s">
        <v>1128</v>
      </c>
      <c r="G19" s="47" t="s">
        <v>1129</v>
      </c>
      <c r="H19" s="48" t="s">
        <v>28</v>
      </c>
      <c r="I19" s="50">
        <v>0</v>
      </c>
      <c r="J19" s="45">
        <v>711000000</v>
      </c>
      <c r="K19" s="45" t="s">
        <v>52</v>
      </c>
      <c r="L19" s="50" t="s">
        <v>83</v>
      </c>
      <c r="M19" s="54" t="s">
        <v>37</v>
      </c>
      <c r="N19" s="50" t="s">
        <v>27</v>
      </c>
      <c r="O19" s="45" t="s">
        <v>84</v>
      </c>
      <c r="P19" s="54" t="s">
        <v>169</v>
      </c>
      <c r="Q19" s="51">
        <v>796</v>
      </c>
      <c r="R19" s="48" t="s">
        <v>44</v>
      </c>
      <c r="S19" s="50">
        <v>2</v>
      </c>
      <c r="T19" s="52">
        <v>98214.29</v>
      </c>
      <c r="U19" s="52">
        <f t="shared" si="1"/>
        <v>196428.58</v>
      </c>
      <c r="V19" s="52">
        <f t="shared" si="0"/>
        <v>220000.00960000002</v>
      </c>
      <c r="W19" s="53"/>
      <c r="X19" s="50">
        <v>2017</v>
      </c>
      <c r="Y19" s="56"/>
    </row>
    <row r="20" spans="2:25" ht="63.75">
      <c r="B20" s="45" t="s">
        <v>274</v>
      </c>
      <c r="C20" s="46" t="s">
        <v>51</v>
      </c>
      <c r="D20" s="47" t="s">
        <v>1124</v>
      </c>
      <c r="E20" s="47" t="s">
        <v>1125</v>
      </c>
      <c r="F20" s="47" t="s">
        <v>1126</v>
      </c>
      <c r="G20" s="47" t="s">
        <v>70</v>
      </c>
      <c r="H20" s="48" t="s">
        <v>28</v>
      </c>
      <c r="I20" s="50">
        <v>0</v>
      </c>
      <c r="J20" s="45">
        <v>711000000</v>
      </c>
      <c r="K20" s="45" t="s">
        <v>52</v>
      </c>
      <c r="L20" s="50" t="s">
        <v>83</v>
      </c>
      <c r="M20" s="54" t="s">
        <v>37</v>
      </c>
      <c r="N20" s="50" t="s">
        <v>27</v>
      </c>
      <c r="O20" s="45" t="s">
        <v>84</v>
      </c>
      <c r="P20" s="54" t="s">
        <v>169</v>
      </c>
      <c r="Q20" s="51">
        <v>796</v>
      </c>
      <c r="R20" s="48" t="s">
        <v>44</v>
      </c>
      <c r="S20" s="50">
        <v>4</v>
      </c>
      <c r="T20" s="52">
        <v>14732.14</v>
      </c>
      <c r="U20" s="52">
        <f t="shared" si="1"/>
        <v>58928.56</v>
      </c>
      <c r="V20" s="52">
        <f t="shared" si="0"/>
        <v>65999.987200000003</v>
      </c>
      <c r="W20" s="53"/>
      <c r="X20" s="50">
        <v>2017</v>
      </c>
      <c r="Y20" s="56"/>
    </row>
    <row r="21" spans="2:25" ht="114.75">
      <c r="B21" s="45" t="s">
        <v>275</v>
      </c>
      <c r="C21" s="46" t="s">
        <v>51</v>
      </c>
      <c r="D21" s="47" t="s">
        <v>1121</v>
      </c>
      <c r="E21" s="47" t="s">
        <v>1122</v>
      </c>
      <c r="F21" s="47" t="s">
        <v>1123</v>
      </c>
      <c r="G21" s="47" t="s">
        <v>1120</v>
      </c>
      <c r="H21" s="48" t="s">
        <v>28</v>
      </c>
      <c r="I21" s="50">
        <v>0</v>
      </c>
      <c r="J21" s="45">
        <v>711000000</v>
      </c>
      <c r="K21" s="45" t="s">
        <v>52</v>
      </c>
      <c r="L21" s="50" t="s">
        <v>83</v>
      </c>
      <c r="M21" s="54" t="s">
        <v>37</v>
      </c>
      <c r="N21" s="50" t="s">
        <v>27</v>
      </c>
      <c r="O21" s="45" t="s">
        <v>84</v>
      </c>
      <c r="P21" s="54" t="s">
        <v>169</v>
      </c>
      <c r="Q21" s="51">
        <v>796</v>
      </c>
      <c r="R21" s="48" t="s">
        <v>44</v>
      </c>
      <c r="S21" s="50">
        <v>10</v>
      </c>
      <c r="T21" s="52">
        <v>21544.48</v>
      </c>
      <c r="U21" s="52">
        <f t="shared" si="1"/>
        <v>215444.8</v>
      </c>
      <c r="V21" s="52">
        <f t="shared" si="0"/>
        <v>241298.17600000001</v>
      </c>
      <c r="W21" s="53"/>
      <c r="X21" s="50">
        <v>2017</v>
      </c>
      <c r="Y21" s="56"/>
    </row>
    <row r="22" spans="2:25" ht="89.25">
      <c r="B22" s="45" t="s">
        <v>276</v>
      </c>
      <c r="C22" s="46" t="s">
        <v>51</v>
      </c>
      <c r="D22" s="47" t="s">
        <v>1121</v>
      </c>
      <c r="E22" s="47" t="s">
        <v>1122</v>
      </c>
      <c r="F22" s="47" t="s">
        <v>1123</v>
      </c>
      <c r="G22" s="47" t="s">
        <v>1119</v>
      </c>
      <c r="H22" s="48" t="s">
        <v>28</v>
      </c>
      <c r="I22" s="50">
        <v>0</v>
      </c>
      <c r="J22" s="45">
        <v>711000000</v>
      </c>
      <c r="K22" s="45" t="s">
        <v>52</v>
      </c>
      <c r="L22" s="50" t="s">
        <v>83</v>
      </c>
      <c r="M22" s="54" t="s">
        <v>37</v>
      </c>
      <c r="N22" s="50" t="s">
        <v>27</v>
      </c>
      <c r="O22" s="45" t="s">
        <v>84</v>
      </c>
      <c r="P22" s="54" t="s">
        <v>169</v>
      </c>
      <c r="Q22" s="51">
        <v>796</v>
      </c>
      <c r="R22" s="48" t="s">
        <v>44</v>
      </c>
      <c r="S22" s="50">
        <v>10</v>
      </c>
      <c r="T22" s="52">
        <v>12806.16</v>
      </c>
      <c r="U22" s="52">
        <f t="shared" si="1"/>
        <v>128061.6</v>
      </c>
      <c r="V22" s="52">
        <f t="shared" si="0"/>
        <v>143428.99200000003</v>
      </c>
      <c r="W22" s="53"/>
      <c r="X22" s="50">
        <v>2017</v>
      </c>
      <c r="Y22" s="56"/>
    </row>
    <row r="23" spans="2:25" ht="102">
      <c r="B23" s="45" t="s">
        <v>277</v>
      </c>
      <c r="C23" s="46" t="s">
        <v>51</v>
      </c>
      <c r="D23" s="47" t="s">
        <v>1104</v>
      </c>
      <c r="E23" s="47" t="s">
        <v>1105</v>
      </c>
      <c r="F23" s="47" t="s">
        <v>1106</v>
      </c>
      <c r="G23" s="47" t="s">
        <v>1118</v>
      </c>
      <c r="H23" s="48" t="s">
        <v>28</v>
      </c>
      <c r="I23" s="50">
        <v>0</v>
      </c>
      <c r="J23" s="45">
        <v>711000000</v>
      </c>
      <c r="K23" s="45" t="s">
        <v>52</v>
      </c>
      <c r="L23" s="50" t="s">
        <v>83</v>
      </c>
      <c r="M23" s="54" t="s">
        <v>37</v>
      </c>
      <c r="N23" s="50" t="s">
        <v>27</v>
      </c>
      <c r="O23" s="45" t="s">
        <v>84</v>
      </c>
      <c r="P23" s="54" t="s">
        <v>169</v>
      </c>
      <c r="Q23" s="51">
        <v>796</v>
      </c>
      <c r="R23" s="48" t="s">
        <v>44</v>
      </c>
      <c r="S23" s="50">
        <v>5</v>
      </c>
      <c r="T23" s="52">
        <v>16442.77</v>
      </c>
      <c r="U23" s="52">
        <f t="shared" si="1"/>
        <v>82213.850000000006</v>
      </c>
      <c r="V23" s="52">
        <f t="shared" si="0"/>
        <v>92079.512000000017</v>
      </c>
      <c r="W23" s="53"/>
      <c r="X23" s="50">
        <v>2017</v>
      </c>
      <c r="Y23" s="56"/>
    </row>
    <row r="24" spans="2:25" ht="76.5">
      <c r="B24" s="45" t="s">
        <v>278</v>
      </c>
      <c r="C24" s="46" t="s">
        <v>51</v>
      </c>
      <c r="D24" s="47" t="s">
        <v>1116</v>
      </c>
      <c r="E24" s="47" t="s">
        <v>1097</v>
      </c>
      <c r="F24" s="47" t="s">
        <v>1117</v>
      </c>
      <c r="G24" s="47" t="s">
        <v>1115</v>
      </c>
      <c r="H24" s="48" t="s">
        <v>28</v>
      </c>
      <c r="I24" s="50">
        <v>0</v>
      </c>
      <c r="J24" s="45">
        <v>711000000</v>
      </c>
      <c r="K24" s="45" t="s">
        <v>52</v>
      </c>
      <c r="L24" s="50" t="s">
        <v>83</v>
      </c>
      <c r="M24" s="54" t="s">
        <v>37</v>
      </c>
      <c r="N24" s="50" t="s">
        <v>27</v>
      </c>
      <c r="O24" s="45" t="s">
        <v>84</v>
      </c>
      <c r="P24" s="54" t="s">
        <v>169</v>
      </c>
      <c r="Q24" s="51">
        <v>796</v>
      </c>
      <c r="R24" s="48" t="s">
        <v>44</v>
      </c>
      <c r="S24" s="50">
        <v>3</v>
      </c>
      <c r="T24" s="52">
        <v>54017.86</v>
      </c>
      <c r="U24" s="52">
        <f t="shared" si="1"/>
        <v>162053.58000000002</v>
      </c>
      <c r="V24" s="52">
        <f t="shared" si="0"/>
        <v>181500.00960000005</v>
      </c>
      <c r="W24" s="53"/>
      <c r="X24" s="50">
        <v>2017</v>
      </c>
      <c r="Y24" s="56"/>
    </row>
    <row r="25" spans="2:25" ht="63.75">
      <c r="B25" s="45" t="s">
        <v>279</v>
      </c>
      <c r="C25" s="46" t="s">
        <v>51</v>
      </c>
      <c r="D25" s="47" t="s">
        <v>1113</v>
      </c>
      <c r="E25" s="47" t="s">
        <v>1114</v>
      </c>
      <c r="F25" s="47" t="s">
        <v>1110</v>
      </c>
      <c r="G25" s="47" t="s">
        <v>1112</v>
      </c>
      <c r="H25" s="48" t="s">
        <v>28</v>
      </c>
      <c r="I25" s="50">
        <v>0</v>
      </c>
      <c r="J25" s="45">
        <v>711000000</v>
      </c>
      <c r="K25" s="45" t="s">
        <v>52</v>
      </c>
      <c r="L25" s="50" t="s">
        <v>83</v>
      </c>
      <c r="M25" s="54" t="s">
        <v>37</v>
      </c>
      <c r="N25" s="50" t="s">
        <v>27</v>
      </c>
      <c r="O25" s="45" t="s">
        <v>84</v>
      </c>
      <c r="P25" s="54" t="s">
        <v>169</v>
      </c>
      <c r="Q25" s="51">
        <v>796</v>
      </c>
      <c r="R25" s="48" t="s">
        <v>44</v>
      </c>
      <c r="S25" s="50">
        <v>3</v>
      </c>
      <c r="T25" s="52">
        <v>8091.64</v>
      </c>
      <c r="U25" s="52">
        <f t="shared" si="1"/>
        <v>24274.920000000002</v>
      </c>
      <c r="V25" s="52">
        <f t="shared" si="0"/>
        <v>27187.910400000004</v>
      </c>
      <c r="W25" s="53"/>
      <c r="X25" s="50">
        <v>2017</v>
      </c>
      <c r="Y25" s="56"/>
    </row>
    <row r="26" spans="2:25" ht="38.25">
      <c r="B26" s="45" t="s">
        <v>280</v>
      </c>
      <c r="C26" s="47" t="s">
        <v>51</v>
      </c>
      <c r="D26" s="47" t="s">
        <v>1137</v>
      </c>
      <c r="E26" s="47" t="s">
        <v>1138</v>
      </c>
      <c r="F26" s="47" t="s">
        <v>1139</v>
      </c>
      <c r="G26" s="47" t="s">
        <v>1140</v>
      </c>
      <c r="H26" s="48" t="s">
        <v>28</v>
      </c>
      <c r="I26" s="50">
        <v>0</v>
      </c>
      <c r="J26" s="45">
        <v>711000000</v>
      </c>
      <c r="K26" s="45" t="s">
        <v>52</v>
      </c>
      <c r="L26" s="50" t="s">
        <v>83</v>
      </c>
      <c r="M26" s="54" t="s">
        <v>37</v>
      </c>
      <c r="N26" s="50" t="s">
        <v>27</v>
      </c>
      <c r="O26" s="45" t="s">
        <v>84</v>
      </c>
      <c r="P26" s="54" t="s">
        <v>169</v>
      </c>
      <c r="Q26" s="51">
        <v>796</v>
      </c>
      <c r="R26" s="48" t="s">
        <v>44</v>
      </c>
      <c r="S26" s="50">
        <v>10</v>
      </c>
      <c r="T26" s="52">
        <v>2678.57</v>
      </c>
      <c r="U26" s="52">
        <f t="shared" si="1"/>
        <v>26785.7</v>
      </c>
      <c r="V26" s="52">
        <f t="shared" si="0"/>
        <v>29999.984000000004</v>
      </c>
      <c r="W26" s="53"/>
      <c r="X26" s="50">
        <v>2017</v>
      </c>
      <c r="Y26" s="56"/>
    </row>
    <row r="27" spans="2:25" ht="38.25">
      <c r="B27" s="45" t="s">
        <v>281</v>
      </c>
      <c r="C27" s="47" t="s">
        <v>51</v>
      </c>
      <c r="D27" s="47" t="s">
        <v>1141</v>
      </c>
      <c r="E27" s="47" t="s">
        <v>1138</v>
      </c>
      <c r="F27" s="47" t="s">
        <v>1142</v>
      </c>
      <c r="G27" s="47" t="s">
        <v>1145</v>
      </c>
      <c r="H27" s="48" t="s">
        <v>28</v>
      </c>
      <c r="I27" s="50">
        <v>0</v>
      </c>
      <c r="J27" s="45">
        <v>711000000</v>
      </c>
      <c r="K27" s="45" t="s">
        <v>52</v>
      </c>
      <c r="L27" s="50" t="s">
        <v>83</v>
      </c>
      <c r="M27" s="54" t="s">
        <v>37</v>
      </c>
      <c r="N27" s="50" t="s">
        <v>27</v>
      </c>
      <c r="O27" s="45" t="s">
        <v>84</v>
      </c>
      <c r="P27" s="54" t="s">
        <v>169</v>
      </c>
      <c r="Q27" s="51">
        <v>796</v>
      </c>
      <c r="R27" s="48" t="s">
        <v>44</v>
      </c>
      <c r="S27" s="50">
        <v>10</v>
      </c>
      <c r="T27" s="52">
        <v>3125</v>
      </c>
      <c r="U27" s="52">
        <f t="shared" si="1"/>
        <v>31250</v>
      </c>
      <c r="V27" s="52">
        <f t="shared" si="0"/>
        <v>35000</v>
      </c>
      <c r="W27" s="53"/>
      <c r="X27" s="50">
        <v>2017</v>
      </c>
      <c r="Y27" s="56"/>
    </row>
    <row r="28" spans="2:25" ht="38.25">
      <c r="B28" s="45" t="s">
        <v>282</v>
      </c>
      <c r="C28" s="47" t="s">
        <v>51</v>
      </c>
      <c r="D28" s="47" t="s">
        <v>1143</v>
      </c>
      <c r="E28" s="47" t="s">
        <v>1138</v>
      </c>
      <c r="F28" s="47" t="s">
        <v>1144</v>
      </c>
      <c r="G28" s="47" t="s">
        <v>1146</v>
      </c>
      <c r="H28" s="48" t="s">
        <v>28</v>
      </c>
      <c r="I28" s="50">
        <v>0</v>
      </c>
      <c r="J28" s="45">
        <v>711000000</v>
      </c>
      <c r="K28" s="45" t="s">
        <v>52</v>
      </c>
      <c r="L28" s="50" t="s">
        <v>83</v>
      </c>
      <c r="M28" s="54" t="s">
        <v>37</v>
      </c>
      <c r="N28" s="50" t="s">
        <v>27</v>
      </c>
      <c r="O28" s="45" t="s">
        <v>84</v>
      </c>
      <c r="P28" s="54" t="s">
        <v>169</v>
      </c>
      <c r="Q28" s="51">
        <v>796</v>
      </c>
      <c r="R28" s="48" t="s">
        <v>44</v>
      </c>
      <c r="S28" s="50">
        <v>10</v>
      </c>
      <c r="T28" s="52">
        <v>3571.43</v>
      </c>
      <c r="U28" s="52">
        <f t="shared" si="1"/>
        <v>35714.299999999996</v>
      </c>
      <c r="V28" s="52">
        <f t="shared" si="0"/>
        <v>40000.015999999996</v>
      </c>
      <c r="W28" s="53"/>
      <c r="X28" s="50">
        <v>2017</v>
      </c>
      <c r="Y28" s="56"/>
    </row>
    <row r="29" spans="2:25" ht="38.25">
      <c r="B29" s="45" t="s">
        <v>283</v>
      </c>
      <c r="C29" s="46" t="s">
        <v>51</v>
      </c>
      <c r="D29" s="47" t="s">
        <v>1147</v>
      </c>
      <c r="E29" s="47" t="s">
        <v>1148</v>
      </c>
      <c r="F29" s="47" t="s">
        <v>1149</v>
      </c>
      <c r="G29" s="47" t="s">
        <v>71</v>
      </c>
      <c r="H29" s="48" t="s">
        <v>42</v>
      </c>
      <c r="I29" s="50">
        <v>0</v>
      </c>
      <c r="J29" s="45">
        <v>711000000</v>
      </c>
      <c r="K29" s="45" t="s">
        <v>52</v>
      </c>
      <c r="L29" s="50" t="s">
        <v>83</v>
      </c>
      <c r="M29" s="54" t="s">
        <v>37</v>
      </c>
      <c r="N29" s="50" t="s">
        <v>27</v>
      </c>
      <c r="O29" s="45" t="s">
        <v>84</v>
      </c>
      <c r="P29" s="54" t="s">
        <v>169</v>
      </c>
      <c r="Q29" s="51">
        <v>796</v>
      </c>
      <c r="R29" s="48" t="s">
        <v>44</v>
      </c>
      <c r="S29" s="50">
        <v>3</v>
      </c>
      <c r="T29" s="52">
        <v>245801</v>
      </c>
      <c r="U29" s="52">
        <f t="shared" si="1"/>
        <v>737403</v>
      </c>
      <c r="V29" s="52">
        <f t="shared" si="0"/>
        <v>825891.3600000001</v>
      </c>
      <c r="W29" s="53"/>
      <c r="X29" s="50">
        <v>2017</v>
      </c>
      <c r="Y29" s="56"/>
    </row>
    <row r="30" spans="2:25" ht="38.25">
      <c r="B30" s="45" t="s">
        <v>284</v>
      </c>
      <c r="C30" s="46" t="s">
        <v>51</v>
      </c>
      <c r="D30" s="46" t="s">
        <v>1150</v>
      </c>
      <c r="E30" s="46" t="s">
        <v>68</v>
      </c>
      <c r="F30" s="46" t="s">
        <v>1151</v>
      </c>
      <c r="G30" s="47" t="s">
        <v>1152</v>
      </c>
      <c r="H30" s="48" t="s">
        <v>42</v>
      </c>
      <c r="I30" s="50">
        <v>0</v>
      </c>
      <c r="J30" s="45">
        <v>711000000</v>
      </c>
      <c r="K30" s="45" t="s">
        <v>52</v>
      </c>
      <c r="L30" s="50" t="s">
        <v>85</v>
      </c>
      <c r="M30" s="54" t="s">
        <v>37</v>
      </c>
      <c r="N30" s="50" t="s">
        <v>27</v>
      </c>
      <c r="O30" s="45" t="s">
        <v>86</v>
      </c>
      <c r="P30" s="54" t="s">
        <v>169</v>
      </c>
      <c r="Q30" s="51">
        <v>796</v>
      </c>
      <c r="R30" s="48" t="s">
        <v>44</v>
      </c>
      <c r="S30" s="50">
        <v>80</v>
      </c>
      <c r="T30" s="52">
        <v>17857.14</v>
      </c>
      <c r="U30" s="52">
        <f t="shared" si="1"/>
        <v>1428571.2</v>
      </c>
      <c r="V30" s="52">
        <f t="shared" si="0"/>
        <v>1599999.7440000002</v>
      </c>
      <c r="W30" s="53"/>
      <c r="X30" s="50">
        <v>2017</v>
      </c>
      <c r="Y30" s="56"/>
    </row>
    <row r="31" spans="2:25" ht="38.25">
      <c r="B31" s="45" t="s">
        <v>285</v>
      </c>
      <c r="C31" s="46" t="s">
        <v>51</v>
      </c>
      <c r="D31" s="47" t="s">
        <v>1155</v>
      </c>
      <c r="E31" s="47" t="s">
        <v>68</v>
      </c>
      <c r="F31" s="47" t="s">
        <v>1156</v>
      </c>
      <c r="G31" s="47" t="s">
        <v>1157</v>
      </c>
      <c r="H31" s="48" t="s">
        <v>42</v>
      </c>
      <c r="I31" s="50">
        <v>0</v>
      </c>
      <c r="J31" s="45">
        <v>711000000</v>
      </c>
      <c r="K31" s="45" t="s">
        <v>52</v>
      </c>
      <c r="L31" s="50" t="s">
        <v>85</v>
      </c>
      <c r="M31" s="54" t="s">
        <v>37</v>
      </c>
      <c r="N31" s="50" t="s">
        <v>27</v>
      </c>
      <c r="O31" s="45" t="s">
        <v>86</v>
      </c>
      <c r="P31" s="54" t="s">
        <v>169</v>
      </c>
      <c r="Q31" s="51">
        <v>796</v>
      </c>
      <c r="R31" s="48" t="s">
        <v>44</v>
      </c>
      <c r="S31" s="50">
        <v>100</v>
      </c>
      <c r="T31" s="52">
        <v>2410.71</v>
      </c>
      <c r="U31" s="52">
        <f t="shared" si="1"/>
        <v>241071</v>
      </c>
      <c r="V31" s="52">
        <f t="shared" si="0"/>
        <v>269999.52</v>
      </c>
      <c r="W31" s="53"/>
      <c r="X31" s="50">
        <v>2017</v>
      </c>
      <c r="Y31" s="56"/>
    </row>
    <row r="32" spans="2:25" ht="38.25">
      <c r="B32" s="45" t="s">
        <v>286</v>
      </c>
      <c r="C32" s="46" t="s">
        <v>51</v>
      </c>
      <c r="D32" s="47" t="s">
        <v>1153</v>
      </c>
      <c r="E32" s="47" t="s">
        <v>68</v>
      </c>
      <c r="F32" s="47" t="s">
        <v>1154</v>
      </c>
      <c r="G32" s="47" t="s">
        <v>82</v>
      </c>
      <c r="H32" s="48" t="s">
        <v>42</v>
      </c>
      <c r="I32" s="50">
        <v>0</v>
      </c>
      <c r="J32" s="45">
        <v>711000000</v>
      </c>
      <c r="K32" s="45" t="s">
        <v>52</v>
      </c>
      <c r="L32" s="50" t="s">
        <v>85</v>
      </c>
      <c r="M32" s="54" t="s">
        <v>37</v>
      </c>
      <c r="N32" s="50" t="s">
        <v>27</v>
      </c>
      <c r="O32" s="45" t="s">
        <v>86</v>
      </c>
      <c r="P32" s="54" t="s">
        <v>169</v>
      </c>
      <c r="Q32" s="51">
        <v>796</v>
      </c>
      <c r="R32" s="48" t="s">
        <v>44</v>
      </c>
      <c r="S32" s="50">
        <v>300</v>
      </c>
      <c r="T32" s="52">
        <v>3125</v>
      </c>
      <c r="U32" s="52">
        <f t="shared" si="1"/>
        <v>937500</v>
      </c>
      <c r="V32" s="52">
        <f t="shared" si="0"/>
        <v>1050000</v>
      </c>
      <c r="W32" s="53"/>
      <c r="X32" s="50">
        <v>2017</v>
      </c>
      <c r="Y32" s="56"/>
    </row>
    <row r="33" spans="2:25" ht="38.25">
      <c r="B33" s="45" t="s">
        <v>287</v>
      </c>
      <c r="C33" s="47" t="s">
        <v>51</v>
      </c>
      <c r="D33" s="47" t="s">
        <v>1163</v>
      </c>
      <c r="E33" s="47" t="s">
        <v>1164</v>
      </c>
      <c r="F33" s="47" t="s">
        <v>1165</v>
      </c>
      <c r="G33" s="47" t="s">
        <v>76</v>
      </c>
      <c r="H33" s="48" t="s">
        <v>42</v>
      </c>
      <c r="I33" s="50">
        <v>0</v>
      </c>
      <c r="J33" s="45">
        <v>711000000</v>
      </c>
      <c r="K33" s="45" t="s">
        <v>52</v>
      </c>
      <c r="L33" s="50" t="s">
        <v>85</v>
      </c>
      <c r="M33" s="54" t="s">
        <v>37</v>
      </c>
      <c r="N33" s="50" t="s">
        <v>27</v>
      </c>
      <c r="O33" s="45" t="s">
        <v>86</v>
      </c>
      <c r="P33" s="54" t="s">
        <v>169</v>
      </c>
      <c r="Q33" s="51">
        <v>796</v>
      </c>
      <c r="R33" s="48" t="s">
        <v>44</v>
      </c>
      <c r="S33" s="50">
        <v>30</v>
      </c>
      <c r="T33" s="52">
        <v>8928.57</v>
      </c>
      <c r="U33" s="52">
        <f t="shared" si="1"/>
        <v>267857.09999999998</v>
      </c>
      <c r="V33" s="52">
        <f t="shared" si="0"/>
        <v>299999.95199999999</v>
      </c>
      <c r="W33" s="53" t="s">
        <v>263</v>
      </c>
      <c r="X33" s="50">
        <v>2017</v>
      </c>
      <c r="Y33" s="56"/>
    </row>
    <row r="34" spans="2:25" ht="38.25">
      <c r="B34" s="45" t="s">
        <v>288</v>
      </c>
      <c r="C34" s="46" t="s">
        <v>51</v>
      </c>
      <c r="D34" s="47" t="s">
        <v>1166</v>
      </c>
      <c r="E34" s="47" t="s">
        <v>1167</v>
      </c>
      <c r="F34" s="47" t="s">
        <v>1168</v>
      </c>
      <c r="G34" s="47" t="s">
        <v>72</v>
      </c>
      <c r="H34" s="48" t="s">
        <v>28</v>
      </c>
      <c r="I34" s="50">
        <v>0</v>
      </c>
      <c r="J34" s="45">
        <v>711000000</v>
      </c>
      <c r="K34" s="45" t="s">
        <v>52</v>
      </c>
      <c r="L34" s="50" t="s">
        <v>84</v>
      </c>
      <c r="M34" s="54" t="s">
        <v>37</v>
      </c>
      <c r="N34" s="50" t="s">
        <v>27</v>
      </c>
      <c r="O34" s="45" t="s">
        <v>87</v>
      </c>
      <c r="P34" s="54" t="s">
        <v>169</v>
      </c>
      <c r="Q34" s="51">
        <v>796</v>
      </c>
      <c r="R34" s="48" t="s">
        <v>44</v>
      </c>
      <c r="S34" s="50">
        <v>100</v>
      </c>
      <c r="T34" s="52">
        <v>151.79</v>
      </c>
      <c r="U34" s="52">
        <f t="shared" si="1"/>
        <v>15179</v>
      </c>
      <c r="V34" s="52">
        <f t="shared" si="0"/>
        <v>17000.480000000003</v>
      </c>
      <c r="W34" s="53"/>
      <c r="X34" s="50">
        <v>2017</v>
      </c>
      <c r="Y34" s="56"/>
    </row>
    <row r="35" spans="2:25" ht="38.25">
      <c r="B35" s="45" t="s">
        <v>289</v>
      </c>
      <c r="C35" s="46" t="s">
        <v>51</v>
      </c>
      <c r="D35" s="47" t="s">
        <v>1166</v>
      </c>
      <c r="E35" s="47" t="s">
        <v>1167</v>
      </c>
      <c r="F35" s="47" t="s">
        <v>1168</v>
      </c>
      <c r="G35" s="47" t="s">
        <v>73</v>
      </c>
      <c r="H35" s="48" t="s">
        <v>28</v>
      </c>
      <c r="I35" s="50">
        <v>0</v>
      </c>
      <c r="J35" s="45">
        <v>711000000</v>
      </c>
      <c r="K35" s="45" t="s">
        <v>52</v>
      </c>
      <c r="L35" s="50" t="s">
        <v>84</v>
      </c>
      <c r="M35" s="54" t="s">
        <v>37</v>
      </c>
      <c r="N35" s="50" t="s">
        <v>27</v>
      </c>
      <c r="O35" s="45" t="s">
        <v>87</v>
      </c>
      <c r="P35" s="54" t="s">
        <v>169</v>
      </c>
      <c r="Q35" s="51">
        <v>796</v>
      </c>
      <c r="R35" s="48" t="s">
        <v>44</v>
      </c>
      <c r="S35" s="50">
        <v>100</v>
      </c>
      <c r="T35" s="52">
        <v>151.79</v>
      </c>
      <c r="U35" s="52">
        <f t="shared" si="1"/>
        <v>15179</v>
      </c>
      <c r="V35" s="52">
        <f t="shared" si="0"/>
        <v>17000.480000000003</v>
      </c>
      <c r="W35" s="53"/>
      <c r="X35" s="50">
        <v>2017</v>
      </c>
      <c r="Y35" s="56"/>
    </row>
    <row r="36" spans="2:25" ht="38.25">
      <c r="B36" s="45" t="s">
        <v>290</v>
      </c>
      <c r="C36" s="46" t="s">
        <v>51</v>
      </c>
      <c r="D36" s="47" t="s">
        <v>1166</v>
      </c>
      <c r="E36" s="47" t="s">
        <v>1167</v>
      </c>
      <c r="F36" s="47" t="s">
        <v>1168</v>
      </c>
      <c r="G36" s="47" t="s">
        <v>74</v>
      </c>
      <c r="H36" s="48" t="s">
        <v>28</v>
      </c>
      <c r="I36" s="50">
        <v>0</v>
      </c>
      <c r="J36" s="45">
        <v>711000000</v>
      </c>
      <c r="K36" s="45" t="s">
        <v>52</v>
      </c>
      <c r="L36" s="50" t="s">
        <v>84</v>
      </c>
      <c r="M36" s="54" t="s">
        <v>37</v>
      </c>
      <c r="N36" s="50" t="s">
        <v>27</v>
      </c>
      <c r="O36" s="45" t="s">
        <v>87</v>
      </c>
      <c r="P36" s="54" t="s">
        <v>169</v>
      </c>
      <c r="Q36" s="51">
        <v>796</v>
      </c>
      <c r="R36" s="48" t="s">
        <v>44</v>
      </c>
      <c r="S36" s="50">
        <v>100</v>
      </c>
      <c r="T36" s="52">
        <v>151.79</v>
      </c>
      <c r="U36" s="52">
        <f t="shared" si="1"/>
        <v>15179</v>
      </c>
      <c r="V36" s="52">
        <f t="shared" si="0"/>
        <v>17000.480000000003</v>
      </c>
      <c r="W36" s="53"/>
      <c r="X36" s="50">
        <v>2017</v>
      </c>
      <c r="Y36" s="56"/>
    </row>
    <row r="37" spans="2:25" ht="38.25">
      <c r="B37" s="45" t="s">
        <v>291</v>
      </c>
      <c r="C37" s="46" t="s">
        <v>51</v>
      </c>
      <c r="D37" s="47" t="s">
        <v>1166</v>
      </c>
      <c r="E37" s="47" t="s">
        <v>1167</v>
      </c>
      <c r="F37" s="47" t="s">
        <v>1168</v>
      </c>
      <c r="G37" s="47" t="s">
        <v>75</v>
      </c>
      <c r="H37" s="48" t="s">
        <v>28</v>
      </c>
      <c r="I37" s="50">
        <v>0</v>
      </c>
      <c r="J37" s="45">
        <v>711000000</v>
      </c>
      <c r="K37" s="45" t="s">
        <v>52</v>
      </c>
      <c r="L37" s="50" t="s">
        <v>84</v>
      </c>
      <c r="M37" s="54" t="s">
        <v>37</v>
      </c>
      <c r="N37" s="50" t="s">
        <v>27</v>
      </c>
      <c r="O37" s="45" t="s">
        <v>87</v>
      </c>
      <c r="P37" s="54" t="s">
        <v>169</v>
      </c>
      <c r="Q37" s="51">
        <v>796</v>
      </c>
      <c r="R37" s="48" t="s">
        <v>44</v>
      </c>
      <c r="S37" s="50">
        <v>100</v>
      </c>
      <c r="T37" s="52">
        <v>151.79</v>
      </c>
      <c r="U37" s="52">
        <f t="shared" si="1"/>
        <v>15179</v>
      </c>
      <c r="V37" s="52">
        <f t="shared" si="0"/>
        <v>17000.480000000003</v>
      </c>
      <c r="W37" s="53"/>
      <c r="X37" s="50">
        <v>2017</v>
      </c>
      <c r="Y37" s="56"/>
    </row>
    <row r="38" spans="2:25" ht="76.5">
      <c r="B38" s="45" t="s">
        <v>292</v>
      </c>
      <c r="C38" s="46" t="s">
        <v>51</v>
      </c>
      <c r="D38" s="47" t="s">
        <v>897</v>
      </c>
      <c r="E38" s="47" t="s">
        <v>898</v>
      </c>
      <c r="F38" s="47" t="s">
        <v>899</v>
      </c>
      <c r="G38" s="47" t="s">
        <v>1191</v>
      </c>
      <c r="H38" s="48" t="s">
        <v>42</v>
      </c>
      <c r="I38" s="50">
        <v>0</v>
      </c>
      <c r="J38" s="45">
        <v>711000000</v>
      </c>
      <c r="K38" s="45" t="s">
        <v>52</v>
      </c>
      <c r="L38" s="50" t="s">
        <v>84</v>
      </c>
      <c r="M38" s="54" t="s">
        <v>37</v>
      </c>
      <c r="N38" s="50" t="s">
        <v>27</v>
      </c>
      <c r="O38" s="45" t="s">
        <v>87</v>
      </c>
      <c r="P38" s="54" t="s">
        <v>169</v>
      </c>
      <c r="Q38" s="51">
        <v>796</v>
      </c>
      <c r="R38" s="48" t="s">
        <v>44</v>
      </c>
      <c r="S38" s="50">
        <v>1</v>
      </c>
      <c r="T38" s="52">
        <v>1160714.29</v>
      </c>
      <c r="U38" s="52">
        <f t="shared" si="1"/>
        <v>1160714.29</v>
      </c>
      <c r="V38" s="52">
        <f t="shared" si="0"/>
        <v>1300000.0048000002</v>
      </c>
      <c r="W38" s="53"/>
      <c r="X38" s="50">
        <v>2017</v>
      </c>
      <c r="Y38" s="56"/>
    </row>
    <row r="39" spans="2:25" ht="63.75">
      <c r="B39" s="45" t="s">
        <v>293</v>
      </c>
      <c r="C39" s="46" t="s">
        <v>51</v>
      </c>
      <c r="D39" s="47" t="s">
        <v>897</v>
      </c>
      <c r="E39" s="47" t="s">
        <v>898</v>
      </c>
      <c r="F39" s="47" t="s">
        <v>899</v>
      </c>
      <c r="G39" s="47" t="s">
        <v>1192</v>
      </c>
      <c r="H39" s="48" t="s">
        <v>42</v>
      </c>
      <c r="I39" s="50">
        <v>0</v>
      </c>
      <c r="J39" s="45">
        <v>711000000</v>
      </c>
      <c r="K39" s="45" t="s">
        <v>52</v>
      </c>
      <c r="L39" s="50" t="s">
        <v>84</v>
      </c>
      <c r="M39" s="54" t="s">
        <v>37</v>
      </c>
      <c r="N39" s="50" t="s">
        <v>27</v>
      </c>
      <c r="O39" s="45" t="s">
        <v>87</v>
      </c>
      <c r="P39" s="54" t="s">
        <v>169</v>
      </c>
      <c r="Q39" s="51">
        <v>796</v>
      </c>
      <c r="R39" s="48" t="s">
        <v>44</v>
      </c>
      <c r="S39" s="50">
        <v>1</v>
      </c>
      <c r="T39" s="52">
        <v>892857.14</v>
      </c>
      <c r="U39" s="52">
        <f t="shared" si="1"/>
        <v>892857.14</v>
      </c>
      <c r="V39" s="52">
        <f t="shared" si="0"/>
        <v>999999.99680000008</v>
      </c>
      <c r="W39" s="53"/>
      <c r="X39" s="50">
        <v>2017</v>
      </c>
      <c r="Y39" s="56"/>
    </row>
    <row r="40" spans="2:25" ht="38.25">
      <c r="B40" s="45" t="s">
        <v>294</v>
      </c>
      <c r="C40" s="46" t="s">
        <v>51</v>
      </c>
      <c r="D40" s="47" t="s">
        <v>1170</v>
      </c>
      <c r="E40" s="47" t="s">
        <v>1171</v>
      </c>
      <c r="F40" s="47" t="s">
        <v>1172</v>
      </c>
      <c r="G40" s="47" t="s">
        <v>1169</v>
      </c>
      <c r="H40" s="48" t="s">
        <v>28</v>
      </c>
      <c r="I40" s="50">
        <v>0</v>
      </c>
      <c r="J40" s="45">
        <v>711000000</v>
      </c>
      <c r="K40" s="45" t="s">
        <v>52</v>
      </c>
      <c r="L40" s="50" t="s">
        <v>83</v>
      </c>
      <c r="M40" s="54" t="s">
        <v>37</v>
      </c>
      <c r="N40" s="50" t="s">
        <v>27</v>
      </c>
      <c r="O40" s="45" t="s">
        <v>87</v>
      </c>
      <c r="P40" s="54" t="s">
        <v>169</v>
      </c>
      <c r="Q40" s="51">
        <v>796</v>
      </c>
      <c r="R40" s="48" t="s">
        <v>44</v>
      </c>
      <c r="S40" s="50">
        <v>3</v>
      </c>
      <c r="T40" s="52">
        <v>44642.86</v>
      </c>
      <c r="U40" s="52">
        <f t="shared" si="1"/>
        <v>133928.58000000002</v>
      </c>
      <c r="V40" s="52">
        <f t="shared" si="0"/>
        <v>150000.00960000002</v>
      </c>
      <c r="W40" s="53"/>
      <c r="X40" s="50">
        <v>2017</v>
      </c>
      <c r="Y40" s="56"/>
    </row>
    <row r="41" spans="2:25" ht="38.25">
      <c r="B41" s="45" t="s">
        <v>295</v>
      </c>
      <c r="C41" s="46" t="s">
        <v>51</v>
      </c>
      <c r="D41" s="47" t="s">
        <v>1158</v>
      </c>
      <c r="E41" s="47" t="s">
        <v>1159</v>
      </c>
      <c r="F41" s="47" t="s">
        <v>1160</v>
      </c>
      <c r="G41" s="47" t="s">
        <v>77</v>
      </c>
      <c r="H41" s="48" t="s">
        <v>42</v>
      </c>
      <c r="I41" s="50">
        <v>0</v>
      </c>
      <c r="J41" s="45">
        <v>711000000</v>
      </c>
      <c r="K41" s="45" t="s">
        <v>52</v>
      </c>
      <c r="L41" s="50" t="s">
        <v>83</v>
      </c>
      <c r="M41" s="54" t="s">
        <v>37</v>
      </c>
      <c r="N41" s="50" t="s">
        <v>27</v>
      </c>
      <c r="O41" s="45" t="s">
        <v>87</v>
      </c>
      <c r="P41" s="54" t="s">
        <v>169</v>
      </c>
      <c r="Q41" s="51">
        <v>796</v>
      </c>
      <c r="R41" s="48" t="s">
        <v>44</v>
      </c>
      <c r="S41" s="50">
        <v>2</v>
      </c>
      <c r="T41" s="52">
        <v>267857.14</v>
      </c>
      <c r="U41" s="52">
        <f t="shared" si="1"/>
        <v>535714.28</v>
      </c>
      <c r="V41" s="52">
        <f t="shared" si="0"/>
        <v>599999.99360000005</v>
      </c>
      <c r="W41" s="53"/>
      <c r="X41" s="50">
        <v>2017</v>
      </c>
      <c r="Y41" s="56"/>
    </row>
    <row r="42" spans="2:25" ht="38.25">
      <c r="B42" s="45" t="s">
        <v>296</v>
      </c>
      <c r="C42" s="46" t="s">
        <v>51</v>
      </c>
      <c r="D42" s="47" t="s">
        <v>1161</v>
      </c>
      <c r="E42" s="47" t="s">
        <v>1159</v>
      </c>
      <c r="F42" s="47" t="s">
        <v>1162</v>
      </c>
      <c r="G42" s="47" t="s">
        <v>91</v>
      </c>
      <c r="H42" s="48" t="s">
        <v>42</v>
      </c>
      <c r="I42" s="50">
        <v>0</v>
      </c>
      <c r="J42" s="45">
        <v>711000000</v>
      </c>
      <c r="K42" s="45" t="s">
        <v>52</v>
      </c>
      <c r="L42" s="50" t="s">
        <v>83</v>
      </c>
      <c r="M42" s="54" t="s">
        <v>37</v>
      </c>
      <c r="N42" s="50" t="s">
        <v>27</v>
      </c>
      <c r="O42" s="45" t="s">
        <v>87</v>
      </c>
      <c r="P42" s="54" t="s">
        <v>169</v>
      </c>
      <c r="Q42" s="51">
        <v>796</v>
      </c>
      <c r="R42" s="48" t="s">
        <v>44</v>
      </c>
      <c r="S42" s="50">
        <v>2</v>
      </c>
      <c r="T42" s="52">
        <v>267857.14</v>
      </c>
      <c r="U42" s="52">
        <f t="shared" si="1"/>
        <v>535714.28</v>
      </c>
      <c r="V42" s="52">
        <f t="shared" si="0"/>
        <v>599999.99360000005</v>
      </c>
      <c r="W42" s="53"/>
      <c r="X42" s="50">
        <v>2017</v>
      </c>
      <c r="Y42" s="56"/>
    </row>
    <row r="43" spans="2:25" ht="51">
      <c r="B43" s="45" t="s">
        <v>297</v>
      </c>
      <c r="C43" s="46" t="s">
        <v>51</v>
      </c>
      <c r="D43" s="47" t="s">
        <v>1174</v>
      </c>
      <c r="E43" s="47" t="s">
        <v>1175</v>
      </c>
      <c r="F43" s="47" t="s">
        <v>1176</v>
      </c>
      <c r="G43" s="47" t="s">
        <v>1173</v>
      </c>
      <c r="H43" s="48" t="s">
        <v>42</v>
      </c>
      <c r="I43" s="50">
        <v>0</v>
      </c>
      <c r="J43" s="45">
        <v>711000000</v>
      </c>
      <c r="K43" s="45" t="s">
        <v>52</v>
      </c>
      <c r="L43" s="50" t="s">
        <v>84</v>
      </c>
      <c r="M43" s="54" t="s">
        <v>37</v>
      </c>
      <c r="N43" s="50" t="s">
        <v>27</v>
      </c>
      <c r="O43" s="45" t="s">
        <v>87</v>
      </c>
      <c r="P43" s="54" t="s">
        <v>169</v>
      </c>
      <c r="Q43" s="51">
        <v>796</v>
      </c>
      <c r="R43" s="48" t="s">
        <v>44</v>
      </c>
      <c r="S43" s="50">
        <v>5</v>
      </c>
      <c r="T43" s="52">
        <v>160169.31</v>
      </c>
      <c r="U43" s="52">
        <f t="shared" si="1"/>
        <v>800846.55</v>
      </c>
      <c r="V43" s="52">
        <f t="shared" si="0"/>
        <v>896948.13600000017</v>
      </c>
      <c r="W43" s="53"/>
      <c r="X43" s="50">
        <v>2017</v>
      </c>
      <c r="Y43" s="56"/>
    </row>
    <row r="44" spans="2:25" ht="38.25">
      <c r="B44" s="45" t="s">
        <v>298</v>
      </c>
      <c r="C44" s="46" t="s">
        <v>51</v>
      </c>
      <c r="D44" s="47" t="s">
        <v>1188</v>
      </c>
      <c r="E44" s="47" t="s">
        <v>1189</v>
      </c>
      <c r="F44" s="47" t="s">
        <v>1190</v>
      </c>
      <c r="G44" s="47" t="s">
        <v>78</v>
      </c>
      <c r="H44" s="48" t="s">
        <v>28</v>
      </c>
      <c r="I44" s="50">
        <v>0</v>
      </c>
      <c r="J44" s="45">
        <v>711000000</v>
      </c>
      <c r="K44" s="45" t="s">
        <v>52</v>
      </c>
      <c r="L44" s="50" t="s">
        <v>88</v>
      </c>
      <c r="M44" s="54" t="s">
        <v>37</v>
      </c>
      <c r="N44" s="50" t="s">
        <v>27</v>
      </c>
      <c r="O44" s="45" t="s">
        <v>85</v>
      </c>
      <c r="P44" s="54" t="s">
        <v>169</v>
      </c>
      <c r="Q44" s="51">
        <v>704</v>
      </c>
      <c r="R44" s="48" t="s">
        <v>636</v>
      </c>
      <c r="S44" s="50">
        <v>2</v>
      </c>
      <c r="T44" s="52">
        <v>133928.57</v>
      </c>
      <c r="U44" s="52">
        <f t="shared" si="1"/>
        <v>267857.14</v>
      </c>
      <c r="V44" s="52">
        <f t="shared" si="0"/>
        <v>299999.99680000002</v>
      </c>
      <c r="W44" s="53"/>
      <c r="X44" s="50">
        <v>2017</v>
      </c>
      <c r="Y44" s="56"/>
    </row>
    <row r="45" spans="2:25" ht="38.25">
      <c r="B45" s="45" t="s">
        <v>299</v>
      </c>
      <c r="C45" s="46" t="s">
        <v>51</v>
      </c>
      <c r="D45" s="47" t="s">
        <v>1180</v>
      </c>
      <c r="E45" s="47" t="s">
        <v>1178</v>
      </c>
      <c r="F45" s="47" t="s">
        <v>1181</v>
      </c>
      <c r="G45" s="47" t="s">
        <v>80</v>
      </c>
      <c r="H45" s="48" t="s">
        <v>42</v>
      </c>
      <c r="I45" s="50">
        <v>0</v>
      </c>
      <c r="J45" s="45">
        <v>711000000</v>
      </c>
      <c r="K45" s="45" t="s">
        <v>52</v>
      </c>
      <c r="L45" s="50" t="s">
        <v>86</v>
      </c>
      <c r="M45" s="54" t="s">
        <v>37</v>
      </c>
      <c r="N45" s="50" t="s">
        <v>27</v>
      </c>
      <c r="O45" s="45" t="s">
        <v>84</v>
      </c>
      <c r="P45" s="54" t="s">
        <v>169</v>
      </c>
      <c r="Q45" s="51">
        <v>796</v>
      </c>
      <c r="R45" s="48" t="s">
        <v>44</v>
      </c>
      <c r="S45" s="50">
        <v>130</v>
      </c>
      <c r="T45" s="52">
        <v>10800</v>
      </c>
      <c r="U45" s="52">
        <f t="shared" si="1"/>
        <v>1404000</v>
      </c>
      <c r="V45" s="52">
        <f t="shared" si="0"/>
        <v>1572480.0000000002</v>
      </c>
      <c r="W45" s="53"/>
      <c r="X45" s="50">
        <v>2017</v>
      </c>
      <c r="Y45" s="56"/>
    </row>
    <row r="46" spans="2:25" ht="38.25">
      <c r="B46" s="45" t="s">
        <v>300</v>
      </c>
      <c r="C46" s="46" t="s">
        <v>51</v>
      </c>
      <c r="D46" s="47" t="s">
        <v>1177</v>
      </c>
      <c r="E46" s="47" t="s">
        <v>1178</v>
      </c>
      <c r="F46" s="47" t="s">
        <v>1179</v>
      </c>
      <c r="G46" s="47" t="s">
        <v>80</v>
      </c>
      <c r="H46" s="48" t="s">
        <v>42</v>
      </c>
      <c r="I46" s="50">
        <v>0</v>
      </c>
      <c r="J46" s="45">
        <v>711000000</v>
      </c>
      <c r="K46" s="45" t="s">
        <v>52</v>
      </c>
      <c r="L46" s="50" t="s">
        <v>86</v>
      </c>
      <c r="M46" s="54" t="s">
        <v>37</v>
      </c>
      <c r="N46" s="50" t="s">
        <v>27</v>
      </c>
      <c r="O46" s="45" t="s">
        <v>84</v>
      </c>
      <c r="P46" s="54" t="s">
        <v>169</v>
      </c>
      <c r="Q46" s="51">
        <v>796</v>
      </c>
      <c r="R46" s="48" t="s">
        <v>44</v>
      </c>
      <c r="S46" s="50">
        <v>40</v>
      </c>
      <c r="T46" s="52">
        <v>12000</v>
      </c>
      <c r="U46" s="52">
        <f t="shared" si="1"/>
        <v>480000</v>
      </c>
      <c r="V46" s="52">
        <f t="shared" si="0"/>
        <v>537600</v>
      </c>
      <c r="W46" s="53"/>
      <c r="X46" s="50">
        <v>2017</v>
      </c>
      <c r="Y46" s="56"/>
    </row>
    <row r="47" spans="2:25" ht="38.25">
      <c r="B47" s="45" t="s">
        <v>301</v>
      </c>
      <c r="C47" s="46" t="s">
        <v>51</v>
      </c>
      <c r="D47" s="47" t="s">
        <v>1183</v>
      </c>
      <c r="E47" s="47" t="s">
        <v>1182</v>
      </c>
      <c r="F47" s="47" t="s">
        <v>1184</v>
      </c>
      <c r="G47" s="47" t="s">
        <v>79</v>
      </c>
      <c r="H47" s="48" t="s">
        <v>28</v>
      </c>
      <c r="I47" s="50">
        <v>0</v>
      </c>
      <c r="J47" s="45">
        <v>711000000</v>
      </c>
      <c r="K47" s="45" t="s">
        <v>52</v>
      </c>
      <c r="L47" s="50" t="s">
        <v>50</v>
      </c>
      <c r="M47" s="54" t="s">
        <v>37</v>
      </c>
      <c r="N47" s="50" t="s">
        <v>27</v>
      </c>
      <c r="O47" s="45" t="s">
        <v>89</v>
      </c>
      <c r="P47" s="54" t="s">
        <v>169</v>
      </c>
      <c r="Q47" s="51">
        <v>796</v>
      </c>
      <c r="R47" s="48" t="s">
        <v>44</v>
      </c>
      <c r="S47" s="50">
        <v>4</v>
      </c>
      <c r="T47" s="52">
        <v>6250</v>
      </c>
      <c r="U47" s="52">
        <f t="shared" si="1"/>
        <v>25000</v>
      </c>
      <c r="V47" s="52">
        <f t="shared" si="0"/>
        <v>28000.000000000004</v>
      </c>
      <c r="W47" s="53"/>
      <c r="X47" s="50">
        <v>2017</v>
      </c>
      <c r="Y47" s="56"/>
    </row>
    <row r="48" spans="2:25" ht="89.25">
      <c r="B48" s="45" t="s">
        <v>302</v>
      </c>
      <c r="C48" s="46" t="s">
        <v>51</v>
      </c>
      <c r="D48" s="47" t="s">
        <v>1185</v>
      </c>
      <c r="E48" s="47" t="s">
        <v>1186</v>
      </c>
      <c r="F48" s="47" t="s">
        <v>1187</v>
      </c>
      <c r="G48" s="47" t="s">
        <v>81</v>
      </c>
      <c r="H48" s="48" t="s">
        <v>28</v>
      </c>
      <c r="I48" s="50">
        <v>0</v>
      </c>
      <c r="J48" s="45">
        <v>711000000</v>
      </c>
      <c r="K48" s="45" t="s">
        <v>52</v>
      </c>
      <c r="L48" s="50" t="s">
        <v>50</v>
      </c>
      <c r="M48" s="54" t="s">
        <v>37</v>
      </c>
      <c r="N48" s="50" t="s">
        <v>27</v>
      </c>
      <c r="O48" s="45" t="s">
        <v>89</v>
      </c>
      <c r="P48" s="54" t="s">
        <v>169</v>
      </c>
      <c r="Q48" s="51">
        <v>796</v>
      </c>
      <c r="R48" s="48" t="s">
        <v>44</v>
      </c>
      <c r="S48" s="50">
        <v>5</v>
      </c>
      <c r="T48" s="52">
        <v>5500</v>
      </c>
      <c r="U48" s="52">
        <f t="shared" si="1"/>
        <v>27500</v>
      </c>
      <c r="V48" s="52">
        <f t="shared" si="0"/>
        <v>30800.000000000004</v>
      </c>
      <c r="W48" s="53"/>
      <c r="X48" s="50">
        <v>2017</v>
      </c>
      <c r="Y48" s="56"/>
    </row>
    <row r="49" spans="2:32" ht="63" customHeight="1">
      <c r="B49" s="45" t="s">
        <v>303</v>
      </c>
      <c r="C49" s="46" t="s">
        <v>51</v>
      </c>
      <c r="D49" s="47" t="s">
        <v>1194</v>
      </c>
      <c r="E49" s="47" t="s">
        <v>1195</v>
      </c>
      <c r="F49" s="47" t="s">
        <v>1196</v>
      </c>
      <c r="G49" s="47" t="s">
        <v>1193</v>
      </c>
      <c r="H49" s="48" t="s">
        <v>42</v>
      </c>
      <c r="I49" s="45">
        <v>50</v>
      </c>
      <c r="J49" s="45">
        <v>711000000</v>
      </c>
      <c r="K49" s="45" t="s">
        <v>52</v>
      </c>
      <c r="L49" s="50" t="s">
        <v>31</v>
      </c>
      <c r="M49" s="49" t="s">
        <v>37</v>
      </c>
      <c r="N49" s="93" t="s">
        <v>27</v>
      </c>
      <c r="O49" s="45" t="s">
        <v>83</v>
      </c>
      <c r="P49" s="91" t="s">
        <v>124</v>
      </c>
      <c r="Q49" s="51">
        <v>839</v>
      </c>
      <c r="R49" s="48" t="s">
        <v>1197</v>
      </c>
      <c r="S49" s="92">
        <v>26</v>
      </c>
      <c r="T49" s="52">
        <v>21014</v>
      </c>
      <c r="U49" s="52">
        <v>546362</v>
      </c>
      <c r="V49" s="52">
        <v>611925.43999999994</v>
      </c>
      <c r="W49" s="52" t="s">
        <v>263</v>
      </c>
      <c r="X49" s="50">
        <v>2017</v>
      </c>
      <c r="Y49" s="50"/>
    </row>
    <row r="50" spans="2:32" ht="72.75" customHeight="1">
      <c r="B50" s="45" t="s">
        <v>304</v>
      </c>
      <c r="C50" s="46" t="s">
        <v>51</v>
      </c>
      <c r="D50" s="47" t="s">
        <v>1198</v>
      </c>
      <c r="E50" s="47" t="s">
        <v>1199</v>
      </c>
      <c r="F50" s="47" t="s">
        <v>93</v>
      </c>
      <c r="G50" s="47" t="s">
        <v>94</v>
      </c>
      <c r="H50" s="48" t="s">
        <v>42</v>
      </c>
      <c r="I50" s="45">
        <v>50</v>
      </c>
      <c r="J50" s="45">
        <v>711000000</v>
      </c>
      <c r="K50" s="45" t="s">
        <v>52</v>
      </c>
      <c r="L50" s="50" t="s">
        <v>31</v>
      </c>
      <c r="M50" s="49" t="s">
        <v>37</v>
      </c>
      <c r="N50" s="93" t="s">
        <v>27</v>
      </c>
      <c r="O50" s="45" t="s">
        <v>83</v>
      </c>
      <c r="P50" s="91" t="s">
        <v>124</v>
      </c>
      <c r="Q50" s="51">
        <v>796</v>
      </c>
      <c r="R50" s="91" t="s">
        <v>44</v>
      </c>
      <c r="S50" s="92">
        <v>26</v>
      </c>
      <c r="T50" s="52">
        <v>17403.580000000002</v>
      </c>
      <c r="U50" s="52">
        <v>452493</v>
      </c>
      <c r="V50" s="52">
        <v>506792.16</v>
      </c>
      <c r="W50" s="52" t="s">
        <v>263</v>
      </c>
      <c r="X50" s="50">
        <v>2017</v>
      </c>
      <c r="Y50" s="50"/>
    </row>
    <row r="51" spans="2:32" ht="51.75" customHeight="1">
      <c r="B51" s="45" t="s">
        <v>305</v>
      </c>
      <c r="C51" s="47" t="s">
        <v>51</v>
      </c>
      <c r="D51" s="47" t="s">
        <v>1201</v>
      </c>
      <c r="E51" s="47" t="s">
        <v>1200</v>
      </c>
      <c r="F51" s="47" t="s">
        <v>95</v>
      </c>
      <c r="G51" s="47" t="s">
        <v>1202</v>
      </c>
      <c r="H51" s="48" t="s">
        <v>42</v>
      </c>
      <c r="I51" s="45">
        <v>50</v>
      </c>
      <c r="J51" s="45">
        <v>711000000</v>
      </c>
      <c r="K51" s="45" t="s">
        <v>52</v>
      </c>
      <c r="L51" s="50" t="s">
        <v>31</v>
      </c>
      <c r="M51" s="49" t="s">
        <v>37</v>
      </c>
      <c r="N51" s="93" t="s">
        <v>27</v>
      </c>
      <c r="O51" s="45" t="s">
        <v>83</v>
      </c>
      <c r="P51" s="91" t="s">
        <v>124</v>
      </c>
      <c r="Q51" s="51">
        <v>796</v>
      </c>
      <c r="R51" s="91" t="s">
        <v>44</v>
      </c>
      <c r="S51" s="92">
        <v>26</v>
      </c>
      <c r="T51" s="52">
        <v>39253.300000000003</v>
      </c>
      <c r="U51" s="52">
        <v>1020586</v>
      </c>
      <c r="V51" s="52">
        <v>1143056.32</v>
      </c>
      <c r="W51" s="52" t="s">
        <v>263</v>
      </c>
      <c r="X51" s="50">
        <v>2017</v>
      </c>
      <c r="Y51" s="50"/>
      <c r="AA51" s="135"/>
      <c r="AB51" s="136"/>
      <c r="AC51" s="137"/>
      <c r="AD51" s="136"/>
      <c r="AE51" s="136"/>
      <c r="AF51" s="136"/>
    </row>
    <row r="52" spans="2:32" ht="57.75" customHeight="1">
      <c r="B52" s="45" t="s">
        <v>306</v>
      </c>
      <c r="C52" s="46" t="s">
        <v>51</v>
      </c>
      <c r="D52" s="47" t="s">
        <v>1203</v>
      </c>
      <c r="E52" s="47" t="s">
        <v>1204</v>
      </c>
      <c r="F52" s="47" t="s">
        <v>96</v>
      </c>
      <c r="G52" s="47" t="s">
        <v>97</v>
      </c>
      <c r="H52" s="48" t="s">
        <v>42</v>
      </c>
      <c r="I52" s="45">
        <v>50</v>
      </c>
      <c r="J52" s="45">
        <v>711000000</v>
      </c>
      <c r="K52" s="45" t="s">
        <v>52</v>
      </c>
      <c r="L52" s="50" t="s">
        <v>98</v>
      </c>
      <c r="M52" s="49" t="s">
        <v>37</v>
      </c>
      <c r="N52" s="93" t="s">
        <v>27</v>
      </c>
      <c r="O52" s="45" t="s">
        <v>86</v>
      </c>
      <c r="P52" s="91" t="s">
        <v>124</v>
      </c>
      <c r="Q52" s="51">
        <v>796</v>
      </c>
      <c r="R52" s="45" t="s">
        <v>44</v>
      </c>
      <c r="S52" s="92">
        <v>26</v>
      </c>
      <c r="T52" s="52">
        <v>36113.43</v>
      </c>
      <c r="U52" s="52">
        <v>938949</v>
      </c>
      <c r="V52" s="52">
        <v>1051622.8799999999</v>
      </c>
      <c r="W52" s="52" t="s">
        <v>263</v>
      </c>
      <c r="X52" s="50">
        <v>2017</v>
      </c>
      <c r="Y52" s="50"/>
    </row>
    <row r="53" spans="2:32" ht="56.25" customHeight="1">
      <c r="B53" s="45" t="s">
        <v>307</v>
      </c>
      <c r="C53" s="46" t="s">
        <v>51</v>
      </c>
      <c r="D53" s="46" t="s">
        <v>1207</v>
      </c>
      <c r="E53" s="47" t="s">
        <v>1206</v>
      </c>
      <c r="F53" s="47" t="s">
        <v>100</v>
      </c>
      <c r="G53" s="47" t="s">
        <v>99</v>
      </c>
      <c r="H53" s="48" t="s">
        <v>42</v>
      </c>
      <c r="I53" s="45">
        <v>50</v>
      </c>
      <c r="J53" s="45">
        <v>711000000</v>
      </c>
      <c r="K53" s="45" t="s">
        <v>52</v>
      </c>
      <c r="L53" s="50" t="s">
        <v>31</v>
      </c>
      <c r="M53" s="49" t="s">
        <v>37</v>
      </c>
      <c r="N53" s="93" t="s">
        <v>27</v>
      </c>
      <c r="O53" s="45" t="s">
        <v>83</v>
      </c>
      <c r="P53" s="91" t="s">
        <v>124</v>
      </c>
      <c r="Q53" s="45">
        <v>715</v>
      </c>
      <c r="R53" s="45" t="s">
        <v>125</v>
      </c>
      <c r="S53" s="92">
        <v>26</v>
      </c>
      <c r="T53" s="52">
        <v>22820.12</v>
      </c>
      <c r="U53" s="52">
        <v>593323</v>
      </c>
      <c r="V53" s="52">
        <v>664521.76</v>
      </c>
      <c r="W53" s="52" t="s">
        <v>263</v>
      </c>
      <c r="X53" s="50">
        <v>2017</v>
      </c>
      <c r="Y53" s="50"/>
    </row>
    <row r="54" spans="2:32" ht="55.5" customHeight="1">
      <c r="B54" s="45" t="s">
        <v>308</v>
      </c>
      <c r="C54" s="46" t="s">
        <v>51</v>
      </c>
      <c r="D54" s="46" t="s">
        <v>1205</v>
      </c>
      <c r="E54" s="47" t="s">
        <v>1206</v>
      </c>
      <c r="F54" s="47" t="s">
        <v>102</v>
      </c>
      <c r="G54" s="47" t="s">
        <v>101</v>
      </c>
      <c r="H54" s="48" t="s">
        <v>42</v>
      </c>
      <c r="I54" s="45">
        <v>50</v>
      </c>
      <c r="J54" s="45">
        <v>711000000</v>
      </c>
      <c r="K54" s="45" t="s">
        <v>52</v>
      </c>
      <c r="L54" s="50" t="s">
        <v>31</v>
      </c>
      <c r="M54" s="49" t="s">
        <v>37</v>
      </c>
      <c r="N54" s="93" t="s">
        <v>27</v>
      </c>
      <c r="O54" s="45" t="s">
        <v>83</v>
      </c>
      <c r="P54" s="91" t="s">
        <v>124</v>
      </c>
      <c r="Q54" s="45">
        <v>715</v>
      </c>
      <c r="R54" s="45" t="s">
        <v>125</v>
      </c>
      <c r="S54" s="92">
        <v>26</v>
      </c>
      <c r="T54" s="52">
        <v>33942.85</v>
      </c>
      <c r="U54" s="52">
        <v>882514</v>
      </c>
      <c r="V54" s="52">
        <v>988415.68</v>
      </c>
      <c r="W54" s="52" t="s">
        <v>263</v>
      </c>
      <c r="X54" s="50">
        <v>2017</v>
      </c>
      <c r="Y54" s="50"/>
    </row>
    <row r="55" spans="2:32" ht="38.25">
      <c r="B55" s="45" t="s">
        <v>309</v>
      </c>
      <c r="C55" s="46" t="s">
        <v>51</v>
      </c>
      <c r="D55" s="47" t="s">
        <v>1208</v>
      </c>
      <c r="E55" s="47" t="s">
        <v>1209</v>
      </c>
      <c r="F55" s="47" t="s">
        <v>104</v>
      </c>
      <c r="G55" s="47" t="s">
        <v>103</v>
      </c>
      <c r="H55" s="48" t="s">
        <v>42</v>
      </c>
      <c r="I55" s="45">
        <v>50</v>
      </c>
      <c r="J55" s="45">
        <v>711000000</v>
      </c>
      <c r="K55" s="45" t="s">
        <v>52</v>
      </c>
      <c r="L55" s="50" t="s">
        <v>31</v>
      </c>
      <c r="M55" s="49" t="s">
        <v>37</v>
      </c>
      <c r="N55" s="93" t="s">
        <v>27</v>
      </c>
      <c r="O55" s="45" t="s">
        <v>83</v>
      </c>
      <c r="P55" s="91" t="s">
        <v>124</v>
      </c>
      <c r="Q55" s="51">
        <v>796</v>
      </c>
      <c r="R55" s="91" t="s">
        <v>44</v>
      </c>
      <c r="S55" s="92">
        <v>100</v>
      </c>
      <c r="T55" s="52">
        <v>1905.2</v>
      </c>
      <c r="U55" s="52">
        <v>190520</v>
      </c>
      <c r="V55" s="52">
        <v>213382.39999999999</v>
      </c>
      <c r="W55" s="52" t="s">
        <v>263</v>
      </c>
      <c r="X55" s="50">
        <v>2017</v>
      </c>
      <c r="Y55" s="50"/>
    </row>
    <row r="56" spans="2:32" ht="38.25">
      <c r="B56" s="45" t="s">
        <v>310</v>
      </c>
      <c r="C56" s="46" t="s">
        <v>51</v>
      </c>
      <c r="D56" s="47" t="s">
        <v>1208</v>
      </c>
      <c r="E56" s="47" t="s">
        <v>1209</v>
      </c>
      <c r="F56" s="47" t="s">
        <v>104</v>
      </c>
      <c r="G56" s="47" t="s">
        <v>105</v>
      </c>
      <c r="H56" s="48" t="s">
        <v>42</v>
      </c>
      <c r="I56" s="45">
        <v>50</v>
      </c>
      <c r="J56" s="45">
        <v>711000000</v>
      </c>
      <c r="K56" s="45" t="s">
        <v>52</v>
      </c>
      <c r="L56" s="50" t="s">
        <v>31</v>
      </c>
      <c r="M56" s="49" t="s">
        <v>37</v>
      </c>
      <c r="N56" s="93" t="s">
        <v>27</v>
      </c>
      <c r="O56" s="45" t="s">
        <v>83</v>
      </c>
      <c r="P56" s="91" t="s">
        <v>124</v>
      </c>
      <c r="Q56" s="51">
        <v>796</v>
      </c>
      <c r="R56" s="45" t="s">
        <v>44</v>
      </c>
      <c r="S56" s="92">
        <v>100</v>
      </c>
      <c r="T56" s="52">
        <v>1905.2</v>
      </c>
      <c r="U56" s="52">
        <v>190520</v>
      </c>
      <c r="V56" s="52">
        <v>213382.39999999999</v>
      </c>
      <c r="W56" s="52" t="s">
        <v>263</v>
      </c>
      <c r="X56" s="50">
        <v>2017</v>
      </c>
      <c r="Y56" s="50"/>
    </row>
    <row r="57" spans="2:32" ht="58.5" customHeight="1">
      <c r="B57" s="45" t="s">
        <v>311</v>
      </c>
      <c r="C57" s="46" t="s">
        <v>51</v>
      </c>
      <c r="D57" s="46" t="s">
        <v>1210</v>
      </c>
      <c r="E57" s="47" t="s">
        <v>106</v>
      </c>
      <c r="F57" s="47" t="s">
        <v>107</v>
      </c>
      <c r="G57" s="47" t="s">
        <v>1211</v>
      </c>
      <c r="H57" s="48" t="s">
        <v>42</v>
      </c>
      <c r="I57" s="45">
        <v>50</v>
      </c>
      <c r="J57" s="45">
        <v>711000000</v>
      </c>
      <c r="K57" s="45" t="s">
        <v>52</v>
      </c>
      <c r="L57" s="50" t="s">
        <v>31</v>
      </c>
      <c r="M57" s="49" t="s">
        <v>37</v>
      </c>
      <c r="N57" s="93" t="s">
        <v>27</v>
      </c>
      <c r="O57" s="45" t="s">
        <v>83</v>
      </c>
      <c r="P57" s="91" t="s">
        <v>124</v>
      </c>
      <c r="Q57" s="45">
        <v>715</v>
      </c>
      <c r="R57" s="45" t="s">
        <v>125</v>
      </c>
      <c r="S57" s="92">
        <v>70</v>
      </c>
      <c r="T57" s="52">
        <v>2200</v>
      </c>
      <c r="U57" s="52">
        <v>154000</v>
      </c>
      <c r="V57" s="52">
        <v>172480</v>
      </c>
      <c r="W57" s="52" t="s">
        <v>263</v>
      </c>
      <c r="X57" s="50">
        <v>2017</v>
      </c>
      <c r="Y57" s="50"/>
    </row>
    <row r="58" spans="2:32" ht="58.5" customHeight="1">
      <c r="B58" s="45" t="s">
        <v>312</v>
      </c>
      <c r="C58" s="46" t="s">
        <v>51</v>
      </c>
      <c r="D58" s="46" t="s">
        <v>1212</v>
      </c>
      <c r="E58" s="47" t="s">
        <v>1213</v>
      </c>
      <c r="F58" s="47" t="s">
        <v>109</v>
      </c>
      <c r="G58" s="47" t="s">
        <v>108</v>
      </c>
      <c r="H58" s="48" t="s">
        <v>42</v>
      </c>
      <c r="I58" s="45">
        <v>50</v>
      </c>
      <c r="J58" s="45">
        <v>711000000</v>
      </c>
      <c r="K58" s="45" t="s">
        <v>52</v>
      </c>
      <c r="L58" s="50" t="s">
        <v>31</v>
      </c>
      <c r="M58" s="49" t="s">
        <v>37</v>
      </c>
      <c r="N58" s="93" t="s">
        <v>27</v>
      </c>
      <c r="O58" s="45" t="s">
        <v>83</v>
      </c>
      <c r="P58" s="91" t="s">
        <v>124</v>
      </c>
      <c r="Q58" s="51">
        <v>796</v>
      </c>
      <c r="R58" s="45" t="s">
        <v>44</v>
      </c>
      <c r="S58" s="92">
        <v>2</v>
      </c>
      <c r="T58" s="52">
        <v>15000</v>
      </c>
      <c r="U58" s="52">
        <v>30000</v>
      </c>
      <c r="V58" s="52">
        <v>33600</v>
      </c>
      <c r="W58" s="52" t="s">
        <v>263</v>
      </c>
      <c r="X58" s="50">
        <v>2017</v>
      </c>
      <c r="Y58" s="50"/>
    </row>
    <row r="59" spans="2:32" ht="58.5" customHeight="1">
      <c r="B59" s="45" t="s">
        <v>313</v>
      </c>
      <c r="C59" s="46" t="s">
        <v>51</v>
      </c>
      <c r="D59" s="46" t="s">
        <v>1214</v>
      </c>
      <c r="E59" s="47" t="s">
        <v>1195</v>
      </c>
      <c r="F59" s="47" t="s">
        <v>110</v>
      </c>
      <c r="G59" s="47" t="s">
        <v>111</v>
      </c>
      <c r="H59" s="48" t="s">
        <v>42</v>
      </c>
      <c r="I59" s="45">
        <v>50</v>
      </c>
      <c r="J59" s="45">
        <v>711000000</v>
      </c>
      <c r="K59" s="45" t="s">
        <v>52</v>
      </c>
      <c r="L59" s="50" t="s">
        <v>31</v>
      </c>
      <c r="M59" s="49" t="s">
        <v>37</v>
      </c>
      <c r="N59" s="93" t="s">
        <v>27</v>
      </c>
      <c r="O59" s="45" t="s">
        <v>83</v>
      </c>
      <c r="P59" s="91" t="s">
        <v>124</v>
      </c>
      <c r="Q59" s="51" t="s">
        <v>1215</v>
      </c>
      <c r="R59" s="120" t="s">
        <v>1197</v>
      </c>
      <c r="S59" s="92">
        <v>4</v>
      </c>
      <c r="T59" s="52">
        <v>15000</v>
      </c>
      <c r="U59" s="52">
        <v>60000</v>
      </c>
      <c r="V59" s="52">
        <v>67200</v>
      </c>
      <c r="W59" s="52" t="s">
        <v>263</v>
      </c>
      <c r="X59" s="50">
        <v>2017</v>
      </c>
      <c r="Y59" s="50"/>
    </row>
    <row r="60" spans="2:32" ht="58.5" customHeight="1">
      <c r="B60" s="45" t="s">
        <v>314</v>
      </c>
      <c r="C60" s="46" t="s">
        <v>51</v>
      </c>
      <c r="D60" s="46" t="s">
        <v>1216</v>
      </c>
      <c r="E60" s="47" t="s">
        <v>1217</v>
      </c>
      <c r="F60" s="47" t="s">
        <v>113</v>
      </c>
      <c r="G60" s="47" t="s">
        <v>112</v>
      </c>
      <c r="H60" s="48" t="s">
        <v>42</v>
      </c>
      <c r="I60" s="45">
        <v>50</v>
      </c>
      <c r="J60" s="45">
        <v>711000000</v>
      </c>
      <c r="K60" s="45" t="s">
        <v>52</v>
      </c>
      <c r="L60" s="50" t="s">
        <v>31</v>
      </c>
      <c r="M60" s="49" t="s">
        <v>37</v>
      </c>
      <c r="N60" s="93" t="s">
        <v>27</v>
      </c>
      <c r="O60" s="45" t="s">
        <v>83</v>
      </c>
      <c r="P60" s="91" t="s">
        <v>124</v>
      </c>
      <c r="Q60" s="51">
        <v>796</v>
      </c>
      <c r="R60" s="45" t="s">
        <v>44</v>
      </c>
      <c r="S60" s="92">
        <v>4</v>
      </c>
      <c r="T60" s="52">
        <v>5000</v>
      </c>
      <c r="U60" s="52">
        <v>20000</v>
      </c>
      <c r="V60" s="52">
        <v>22400</v>
      </c>
      <c r="W60" s="52" t="s">
        <v>263</v>
      </c>
      <c r="X60" s="50">
        <v>2017</v>
      </c>
      <c r="Y60" s="50"/>
    </row>
    <row r="61" spans="2:32" ht="58.5" customHeight="1">
      <c r="B61" s="45" t="s">
        <v>315</v>
      </c>
      <c r="C61" s="46" t="s">
        <v>51</v>
      </c>
      <c r="D61" s="46" t="s">
        <v>1218</v>
      </c>
      <c r="E61" s="47" t="s">
        <v>1219</v>
      </c>
      <c r="F61" s="47" t="s">
        <v>1220</v>
      </c>
      <c r="G61" s="47" t="s">
        <v>114</v>
      </c>
      <c r="H61" s="48" t="s">
        <v>42</v>
      </c>
      <c r="I61" s="45">
        <v>50</v>
      </c>
      <c r="J61" s="45">
        <v>711000000</v>
      </c>
      <c r="K61" s="45" t="s">
        <v>52</v>
      </c>
      <c r="L61" s="50" t="s">
        <v>31</v>
      </c>
      <c r="M61" s="49" t="s">
        <v>37</v>
      </c>
      <c r="N61" s="93" t="s">
        <v>27</v>
      </c>
      <c r="O61" s="45" t="s">
        <v>83</v>
      </c>
      <c r="P61" s="91" t="s">
        <v>124</v>
      </c>
      <c r="Q61" s="51">
        <v>796</v>
      </c>
      <c r="R61" s="45" t="s">
        <v>44</v>
      </c>
      <c r="S61" s="92">
        <v>2</v>
      </c>
      <c r="T61" s="52">
        <v>10000</v>
      </c>
      <c r="U61" s="52">
        <v>20000</v>
      </c>
      <c r="V61" s="52">
        <v>22400</v>
      </c>
      <c r="W61" s="52" t="s">
        <v>263</v>
      </c>
      <c r="X61" s="50">
        <v>2017</v>
      </c>
      <c r="Y61" s="50"/>
    </row>
    <row r="62" spans="2:32" ht="58.5" customHeight="1">
      <c r="B62" s="45" t="s">
        <v>316</v>
      </c>
      <c r="C62" s="46" t="s">
        <v>51</v>
      </c>
      <c r="D62" s="46" t="s">
        <v>1221</v>
      </c>
      <c r="E62" s="47" t="s">
        <v>1222</v>
      </c>
      <c r="F62" s="47" t="s">
        <v>1223</v>
      </c>
      <c r="G62" s="47" t="s">
        <v>115</v>
      </c>
      <c r="H62" s="48" t="s">
        <v>42</v>
      </c>
      <c r="I62" s="45">
        <v>50</v>
      </c>
      <c r="J62" s="45">
        <v>711000000</v>
      </c>
      <c r="K62" s="45" t="s">
        <v>52</v>
      </c>
      <c r="L62" s="50" t="s">
        <v>31</v>
      </c>
      <c r="M62" s="49" t="s">
        <v>37</v>
      </c>
      <c r="N62" s="93" t="s">
        <v>27</v>
      </c>
      <c r="O62" s="45" t="s">
        <v>83</v>
      </c>
      <c r="P62" s="91" t="s">
        <v>124</v>
      </c>
      <c r="Q62" s="51">
        <v>796</v>
      </c>
      <c r="R62" s="91" t="s">
        <v>44</v>
      </c>
      <c r="S62" s="92">
        <v>4</v>
      </c>
      <c r="T62" s="52">
        <v>20000</v>
      </c>
      <c r="U62" s="52">
        <v>80000</v>
      </c>
      <c r="V62" s="52">
        <v>89600</v>
      </c>
      <c r="W62" s="52" t="s">
        <v>263</v>
      </c>
      <c r="X62" s="50">
        <v>2017</v>
      </c>
      <c r="Y62" s="50"/>
    </row>
    <row r="63" spans="2:32" ht="58.5" customHeight="1">
      <c r="B63" s="45" t="s">
        <v>317</v>
      </c>
      <c r="C63" s="46" t="s">
        <v>51</v>
      </c>
      <c r="D63" s="46" t="s">
        <v>1224</v>
      </c>
      <c r="E63" s="47" t="s">
        <v>1222</v>
      </c>
      <c r="F63" s="47" t="s">
        <v>117</v>
      </c>
      <c r="G63" s="47" t="s">
        <v>116</v>
      </c>
      <c r="H63" s="48" t="s">
        <v>42</v>
      </c>
      <c r="I63" s="45">
        <v>50</v>
      </c>
      <c r="J63" s="45">
        <v>711000000</v>
      </c>
      <c r="K63" s="45" t="s">
        <v>52</v>
      </c>
      <c r="L63" s="50" t="s">
        <v>31</v>
      </c>
      <c r="M63" s="49" t="s">
        <v>37</v>
      </c>
      <c r="N63" s="93" t="s">
        <v>27</v>
      </c>
      <c r="O63" s="45" t="s">
        <v>83</v>
      </c>
      <c r="P63" s="91" t="s">
        <v>124</v>
      </c>
      <c r="Q63" s="51">
        <v>796</v>
      </c>
      <c r="R63" s="45" t="s">
        <v>44</v>
      </c>
      <c r="S63" s="92">
        <v>5</v>
      </c>
      <c r="T63" s="52">
        <v>5000</v>
      </c>
      <c r="U63" s="52">
        <v>25000</v>
      </c>
      <c r="V63" s="52">
        <v>28000</v>
      </c>
      <c r="W63" s="52" t="s">
        <v>263</v>
      </c>
      <c r="X63" s="50">
        <v>2017</v>
      </c>
      <c r="Y63" s="50"/>
    </row>
    <row r="64" spans="2:32" ht="58.5" customHeight="1">
      <c r="B64" s="45" t="s">
        <v>318</v>
      </c>
      <c r="C64" s="46" t="s">
        <v>51</v>
      </c>
      <c r="D64" s="46" t="s">
        <v>1225</v>
      </c>
      <c r="E64" s="47" t="s">
        <v>1226</v>
      </c>
      <c r="F64" s="47" t="s">
        <v>119</v>
      </c>
      <c r="G64" s="47" t="s">
        <v>118</v>
      </c>
      <c r="H64" s="48" t="s">
        <v>42</v>
      </c>
      <c r="I64" s="45">
        <v>50</v>
      </c>
      <c r="J64" s="45">
        <v>711000000</v>
      </c>
      <c r="K64" s="45" t="s">
        <v>52</v>
      </c>
      <c r="L64" s="50" t="s">
        <v>31</v>
      </c>
      <c r="M64" s="49" t="s">
        <v>37</v>
      </c>
      <c r="N64" s="93" t="s">
        <v>27</v>
      </c>
      <c r="O64" s="45" t="s">
        <v>83</v>
      </c>
      <c r="P64" s="91" t="s">
        <v>124</v>
      </c>
      <c r="Q64" s="51">
        <v>796</v>
      </c>
      <c r="R64" s="45" t="s">
        <v>44</v>
      </c>
      <c r="S64" s="92">
        <v>10</v>
      </c>
      <c r="T64" s="52">
        <v>4500</v>
      </c>
      <c r="U64" s="52">
        <v>45000</v>
      </c>
      <c r="V64" s="52">
        <v>50400</v>
      </c>
      <c r="W64" s="52" t="s">
        <v>263</v>
      </c>
      <c r="X64" s="50">
        <v>2017</v>
      </c>
      <c r="Y64" s="50"/>
    </row>
    <row r="65" spans="2:25" ht="58.5" customHeight="1">
      <c r="B65" s="45" t="s">
        <v>319</v>
      </c>
      <c r="C65" s="46" t="s">
        <v>51</v>
      </c>
      <c r="D65" s="46" t="s">
        <v>1227</v>
      </c>
      <c r="E65" s="47" t="s">
        <v>1204</v>
      </c>
      <c r="F65" s="47" t="s">
        <v>121</v>
      </c>
      <c r="G65" s="47" t="s">
        <v>120</v>
      </c>
      <c r="H65" s="48" t="s">
        <v>42</v>
      </c>
      <c r="I65" s="45">
        <v>50</v>
      </c>
      <c r="J65" s="45">
        <v>711000000</v>
      </c>
      <c r="K65" s="45" t="s">
        <v>52</v>
      </c>
      <c r="L65" s="50" t="s">
        <v>31</v>
      </c>
      <c r="M65" s="49" t="s">
        <v>37</v>
      </c>
      <c r="N65" s="93" t="s">
        <v>27</v>
      </c>
      <c r="O65" s="45" t="s">
        <v>83</v>
      </c>
      <c r="P65" s="91" t="s">
        <v>124</v>
      </c>
      <c r="Q65" s="51">
        <v>796</v>
      </c>
      <c r="R65" s="45" t="s">
        <v>44</v>
      </c>
      <c r="S65" s="92">
        <v>100</v>
      </c>
      <c r="T65" s="52">
        <v>1500</v>
      </c>
      <c r="U65" s="52">
        <v>150000</v>
      </c>
      <c r="V65" s="52">
        <v>168000</v>
      </c>
      <c r="W65" s="52" t="s">
        <v>263</v>
      </c>
      <c r="X65" s="50">
        <v>2017</v>
      </c>
      <c r="Y65" s="50"/>
    </row>
    <row r="66" spans="2:25" ht="58.5" customHeight="1">
      <c r="B66" s="45" t="s">
        <v>320</v>
      </c>
      <c r="C66" s="46" t="s">
        <v>51</v>
      </c>
      <c r="D66" s="46" t="s">
        <v>1228</v>
      </c>
      <c r="E66" s="47" t="s">
        <v>1226</v>
      </c>
      <c r="F66" s="47" t="s">
        <v>1229</v>
      </c>
      <c r="G66" s="47" t="s">
        <v>122</v>
      </c>
      <c r="H66" s="48" t="s">
        <v>42</v>
      </c>
      <c r="I66" s="45">
        <v>50</v>
      </c>
      <c r="J66" s="45">
        <v>711000000</v>
      </c>
      <c r="K66" s="45" t="s">
        <v>52</v>
      </c>
      <c r="L66" s="50" t="s">
        <v>31</v>
      </c>
      <c r="M66" s="49" t="s">
        <v>37</v>
      </c>
      <c r="N66" s="93" t="s">
        <v>27</v>
      </c>
      <c r="O66" s="45" t="s">
        <v>83</v>
      </c>
      <c r="P66" s="91" t="s">
        <v>124</v>
      </c>
      <c r="Q66" s="51">
        <v>796</v>
      </c>
      <c r="R66" s="91" t="s">
        <v>44</v>
      </c>
      <c r="S66" s="92">
        <v>100</v>
      </c>
      <c r="T66" s="52">
        <v>350</v>
      </c>
      <c r="U66" s="52">
        <v>35000</v>
      </c>
      <c r="V66" s="52">
        <v>39200</v>
      </c>
      <c r="W66" s="52" t="s">
        <v>263</v>
      </c>
      <c r="X66" s="50">
        <v>2017</v>
      </c>
      <c r="Y66" s="50"/>
    </row>
    <row r="67" spans="2:25" ht="58.5" customHeight="1">
      <c r="B67" s="45" t="s">
        <v>321</v>
      </c>
      <c r="C67" s="46" t="s">
        <v>51</v>
      </c>
      <c r="D67" s="46" t="s">
        <v>1230</v>
      </c>
      <c r="E67" s="47" t="s">
        <v>1231</v>
      </c>
      <c r="F67" s="47" t="s">
        <v>1232</v>
      </c>
      <c r="G67" s="47" t="s">
        <v>123</v>
      </c>
      <c r="H67" s="48" t="s">
        <v>42</v>
      </c>
      <c r="I67" s="45">
        <v>50</v>
      </c>
      <c r="J67" s="45">
        <v>711000000</v>
      </c>
      <c r="K67" s="45" t="s">
        <v>52</v>
      </c>
      <c r="L67" s="50" t="s">
        <v>31</v>
      </c>
      <c r="M67" s="49" t="s">
        <v>37</v>
      </c>
      <c r="N67" s="93" t="s">
        <v>27</v>
      </c>
      <c r="O67" s="45" t="s">
        <v>83</v>
      </c>
      <c r="P67" s="91" t="s">
        <v>124</v>
      </c>
      <c r="Q67" s="51">
        <v>715</v>
      </c>
      <c r="R67" s="91" t="s">
        <v>125</v>
      </c>
      <c r="S67" s="93">
        <v>50</v>
      </c>
      <c r="T67" s="52">
        <v>4000</v>
      </c>
      <c r="U67" s="52">
        <v>200000</v>
      </c>
      <c r="V67" s="52">
        <v>224000</v>
      </c>
      <c r="W67" s="52" t="s">
        <v>263</v>
      </c>
      <c r="X67" s="50">
        <v>2017</v>
      </c>
      <c r="Y67" s="45"/>
    </row>
    <row r="68" spans="2:25" ht="58.5" customHeight="1">
      <c r="B68" s="45" t="s">
        <v>322</v>
      </c>
      <c r="C68" s="46" t="s">
        <v>51</v>
      </c>
      <c r="D68" s="46" t="s">
        <v>1233</v>
      </c>
      <c r="E68" s="47" t="s">
        <v>1234</v>
      </c>
      <c r="F68" s="47" t="s">
        <v>126</v>
      </c>
      <c r="G68" s="47" t="s">
        <v>127</v>
      </c>
      <c r="H68" s="48" t="s">
        <v>42</v>
      </c>
      <c r="I68" s="45">
        <v>50</v>
      </c>
      <c r="J68" s="45">
        <v>711000000</v>
      </c>
      <c r="K68" s="45" t="s">
        <v>52</v>
      </c>
      <c r="L68" s="50" t="s">
        <v>31</v>
      </c>
      <c r="M68" s="49" t="s">
        <v>37</v>
      </c>
      <c r="N68" s="93" t="s">
        <v>27</v>
      </c>
      <c r="O68" s="45" t="s">
        <v>83</v>
      </c>
      <c r="P68" s="91" t="s">
        <v>124</v>
      </c>
      <c r="Q68" s="51">
        <v>796</v>
      </c>
      <c r="R68" s="91" t="s">
        <v>125</v>
      </c>
      <c r="S68" s="93">
        <v>250</v>
      </c>
      <c r="T68" s="52">
        <v>1000</v>
      </c>
      <c r="U68" s="52">
        <v>250000</v>
      </c>
      <c r="V68" s="52">
        <v>280000</v>
      </c>
      <c r="W68" s="52" t="s">
        <v>263</v>
      </c>
      <c r="X68" s="50">
        <v>2017</v>
      </c>
      <c r="Y68" s="45"/>
    </row>
    <row r="69" spans="2:25" ht="58.5" customHeight="1">
      <c r="B69" s="45" t="s">
        <v>1793</v>
      </c>
      <c r="C69" s="46" t="s">
        <v>51</v>
      </c>
      <c r="D69" s="47" t="s">
        <v>1235</v>
      </c>
      <c r="E69" s="47" t="s">
        <v>1236</v>
      </c>
      <c r="F69" s="47" t="s">
        <v>1237</v>
      </c>
      <c r="G69" s="47" t="s">
        <v>129</v>
      </c>
      <c r="H69" s="48" t="s">
        <v>42</v>
      </c>
      <c r="I69" s="45">
        <v>50</v>
      </c>
      <c r="J69" s="45">
        <v>711000000</v>
      </c>
      <c r="K69" s="45" t="s">
        <v>130</v>
      </c>
      <c r="L69" s="50" t="s">
        <v>31</v>
      </c>
      <c r="M69" s="49" t="s">
        <v>37</v>
      </c>
      <c r="N69" s="93" t="s">
        <v>27</v>
      </c>
      <c r="O69" s="45" t="s">
        <v>83</v>
      </c>
      <c r="P69" s="91" t="s">
        <v>124</v>
      </c>
      <c r="Q69" s="51">
        <v>839</v>
      </c>
      <c r="R69" s="45" t="s">
        <v>1197</v>
      </c>
      <c r="S69" s="93">
        <v>20</v>
      </c>
      <c r="T69" s="52">
        <v>16500</v>
      </c>
      <c r="U69" s="52">
        <v>330000</v>
      </c>
      <c r="V69" s="52">
        <v>369600</v>
      </c>
      <c r="W69" s="52" t="s">
        <v>263</v>
      </c>
      <c r="X69" s="50">
        <v>2017</v>
      </c>
      <c r="Y69" s="45"/>
    </row>
    <row r="70" spans="2:25" ht="58.5" customHeight="1">
      <c r="B70" s="45" t="s">
        <v>323</v>
      </c>
      <c r="C70" s="46" t="s">
        <v>51</v>
      </c>
      <c r="D70" s="47" t="s">
        <v>1238</v>
      </c>
      <c r="E70" s="47" t="s">
        <v>1239</v>
      </c>
      <c r="F70" s="47" t="s">
        <v>1240</v>
      </c>
      <c r="G70" s="47" t="s">
        <v>131</v>
      </c>
      <c r="H70" s="48" t="s">
        <v>42</v>
      </c>
      <c r="I70" s="45">
        <v>50</v>
      </c>
      <c r="J70" s="45">
        <v>711000000</v>
      </c>
      <c r="K70" s="45" t="s">
        <v>132</v>
      </c>
      <c r="L70" s="50" t="s">
        <v>31</v>
      </c>
      <c r="M70" s="49" t="s">
        <v>37</v>
      </c>
      <c r="N70" s="93" t="s">
        <v>27</v>
      </c>
      <c r="O70" s="45" t="s">
        <v>83</v>
      </c>
      <c r="P70" s="91" t="s">
        <v>124</v>
      </c>
      <c r="Q70" s="51">
        <v>796</v>
      </c>
      <c r="R70" s="45" t="s">
        <v>44</v>
      </c>
      <c r="S70" s="93">
        <v>150</v>
      </c>
      <c r="T70" s="52">
        <v>200</v>
      </c>
      <c r="U70" s="52">
        <v>30000</v>
      </c>
      <c r="V70" s="52">
        <v>33600</v>
      </c>
      <c r="W70" s="52" t="s">
        <v>263</v>
      </c>
      <c r="X70" s="50">
        <v>2017</v>
      </c>
      <c r="Y70" s="138"/>
    </row>
    <row r="71" spans="2:25" ht="58.5" customHeight="1">
      <c r="B71" s="45" t="s">
        <v>324</v>
      </c>
      <c r="C71" s="46" t="s">
        <v>51</v>
      </c>
      <c r="D71" s="46" t="s">
        <v>1241</v>
      </c>
      <c r="E71" s="46" t="s">
        <v>1242</v>
      </c>
      <c r="F71" s="46" t="s">
        <v>1243</v>
      </c>
      <c r="G71" s="89" t="s">
        <v>133</v>
      </c>
      <c r="H71" s="48" t="s">
        <v>28</v>
      </c>
      <c r="I71" s="45">
        <v>0</v>
      </c>
      <c r="J71" s="45">
        <v>711000000</v>
      </c>
      <c r="K71" s="45" t="s">
        <v>52</v>
      </c>
      <c r="L71" s="50" t="s">
        <v>134</v>
      </c>
      <c r="M71" s="49" t="s">
        <v>37</v>
      </c>
      <c r="N71" s="93" t="s">
        <v>27</v>
      </c>
      <c r="O71" s="45" t="s">
        <v>50</v>
      </c>
      <c r="P71" s="54" t="s">
        <v>169</v>
      </c>
      <c r="Q71" s="51">
        <v>796</v>
      </c>
      <c r="R71" s="45" t="s">
        <v>44</v>
      </c>
      <c r="S71" s="92">
        <v>10</v>
      </c>
      <c r="T71" s="52">
        <v>10050</v>
      </c>
      <c r="U71" s="52">
        <v>100500</v>
      </c>
      <c r="V71" s="52">
        <v>112560</v>
      </c>
      <c r="W71" s="52"/>
      <c r="X71" s="50">
        <v>2017</v>
      </c>
      <c r="Y71" s="94"/>
    </row>
    <row r="72" spans="2:25" ht="58.5" customHeight="1">
      <c r="B72" s="45" t="s">
        <v>325</v>
      </c>
      <c r="C72" s="46" t="s">
        <v>51</v>
      </c>
      <c r="D72" s="47" t="s">
        <v>1244</v>
      </c>
      <c r="E72" s="47" t="s">
        <v>1245</v>
      </c>
      <c r="F72" s="47" t="s">
        <v>1246</v>
      </c>
      <c r="G72" s="47" t="s">
        <v>135</v>
      </c>
      <c r="H72" s="48" t="s">
        <v>28</v>
      </c>
      <c r="I72" s="45">
        <v>0</v>
      </c>
      <c r="J72" s="45">
        <v>711000000</v>
      </c>
      <c r="K72" s="45" t="s">
        <v>128</v>
      </c>
      <c r="L72" s="50" t="s">
        <v>136</v>
      </c>
      <c r="M72" s="49" t="s">
        <v>37</v>
      </c>
      <c r="N72" s="93" t="s">
        <v>27</v>
      </c>
      <c r="O72" s="45" t="s">
        <v>87</v>
      </c>
      <c r="P72" s="54" t="s">
        <v>169</v>
      </c>
      <c r="Q72" s="51">
        <v>796</v>
      </c>
      <c r="R72" s="91" t="s">
        <v>44</v>
      </c>
      <c r="S72" s="92">
        <v>20</v>
      </c>
      <c r="T72" s="52">
        <v>3000</v>
      </c>
      <c r="U72" s="52">
        <v>60000</v>
      </c>
      <c r="V72" s="52">
        <v>44800</v>
      </c>
      <c r="W72" s="52" t="s">
        <v>263</v>
      </c>
      <c r="X72" s="50">
        <v>2017</v>
      </c>
      <c r="Y72" s="94"/>
    </row>
    <row r="73" spans="2:25" ht="58.5" customHeight="1">
      <c r="B73" s="45" t="s">
        <v>326</v>
      </c>
      <c r="C73" s="46" t="s">
        <v>51</v>
      </c>
      <c r="D73" s="47" t="s">
        <v>1247</v>
      </c>
      <c r="E73" s="47" t="s">
        <v>137</v>
      </c>
      <c r="F73" s="47" t="s">
        <v>1248</v>
      </c>
      <c r="G73" s="47" t="s">
        <v>137</v>
      </c>
      <c r="H73" s="48" t="s">
        <v>28</v>
      </c>
      <c r="I73" s="45">
        <v>0</v>
      </c>
      <c r="J73" s="45">
        <v>711000000</v>
      </c>
      <c r="K73" s="45" t="s">
        <v>52</v>
      </c>
      <c r="L73" s="50" t="s">
        <v>31</v>
      </c>
      <c r="M73" s="49" t="s">
        <v>37</v>
      </c>
      <c r="N73" s="93" t="s">
        <v>27</v>
      </c>
      <c r="O73" s="45" t="s">
        <v>138</v>
      </c>
      <c r="P73" s="54" t="s">
        <v>169</v>
      </c>
      <c r="Q73" s="51">
        <v>166</v>
      </c>
      <c r="R73" s="91" t="s">
        <v>586</v>
      </c>
      <c r="S73" s="139">
        <v>0.2</v>
      </c>
      <c r="T73" s="52">
        <v>10000</v>
      </c>
      <c r="U73" s="52">
        <v>20000</v>
      </c>
      <c r="V73" s="52">
        <v>22400</v>
      </c>
      <c r="W73" s="52"/>
      <c r="X73" s="50">
        <v>2017</v>
      </c>
      <c r="Y73" s="45"/>
    </row>
    <row r="74" spans="2:25" ht="58.5" customHeight="1">
      <c r="B74" s="45" t="s">
        <v>327</v>
      </c>
      <c r="C74" s="46" t="s">
        <v>51</v>
      </c>
      <c r="D74" s="47" t="s">
        <v>1249</v>
      </c>
      <c r="E74" s="47" t="s">
        <v>1250</v>
      </c>
      <c r="F74" s="47" t="s">
        <v>1251</v>
      </c>
      <c r="G74" s="47" t="s">
        <v>139</v>
      </c>
      <c r="H74" s="48" t="s">
        <v>28</v>
      </c>
      <c r="I74" s="45">
        <v>0</v>
      </c>
      <c r="J74" s="45">
        <v>711000000</v>
      </c>
      <c r="K74" s="45" t="s">
        <v>52</v>
      </c>
      <c r="L74" s="50" t="s">
        <v>31</v>
      </c>
      <c r="M74" s="49" t="s">
        <v>37</v>
      </c>
      <c r="N74" s="93" t="s">
        <v>27</v>
      </c>
      <c r="O74" s="45" t="s">
        <v>138</v>
      </c>
      <c r="P74" s="54" t="s">
        <v>169</v>
      </c>
      <c r="Q74" s="51">
        <v>796</v>
      </c>
      <c r="R74" s="91" t="s">
        <v>44</v>
      </c>
      <c r="S74" s="92">
        <v>100</v>
      </c>
      <c r="T74" s="52">
        <v>1000</v>
      </c>
      <c r="U74" s="52">
        <v>100000</v>
      </c>
      <c r="V74" s="52">
        <v>112000</v>
      </c>
      <c r="W74" s="52"/>
      <c r="X74" s="50">
        <v>2017</v>
      </c>
      <c r="Y74" s="45"/>
    </row>
    <row r="75" spans="2:25" ht="58.5" customHeight="1">
      <c r="B75" s="45" t="s">
        <v>328</v>
      </c>
      <c r="C75" s="46" t="s">
        <v>51</v>
      </c>
      <c r="D75" s="47" t="s">
        <v>1252</v>
      </c>
      <c r="E75" s="47" t="s">
        <v>1253</v>
      </c>
      <c r="F75" s="47" t="s">
        <v>1254</v>
      </c>
      <c r="G75" s="47" t="s">
        <v>140</v>
      </c>
      <c r="H75" s="48" t="s">
        <v>28</v>
      </c>
      <c r="I75" s="45">
        <v>60</v>
      </c>
      <c r="J75" s="45">
        <v>711000000</v>
      </c>
      <c r="K75" s="45" t="s">
        <v>52</v>
      </c>
      <c r="L75" s="50" t="s">
        <v>136</v>
      </c>
      <c r="M75" s="49" t="s">
        <v>37</v>
      </c>
      <c r="N75" s="93" t="s">
        <v>27</v>
      </c>
      <c r="O75" s="45" t="s">
        <v>87</v>
      </c>
      <c r="P75" s="54" t="s">
        <v>169</v>
      </c>
      <c r="Q75" s="51">
        <v>704</v>
      </c>
      <c r="R75" s="91" t="s">
        <v>636</v>
      </c>
      <c r="S75" s="92">
        <v>20</v>
      </c>
      <c r="T75" s="52">
        <v>13475</v>
      </c>
      <c r="U75" s="52">
        <v>269500</v>
      </c>
      <c r="V75" s="52">
        <v>280000</v>
      </c>
      <c r="W75" s="52" t="s">
        <v>263</v>
      </c>
      <c r="X75" s="50">
        <v>2017</v>
      </c>
      <c r="Y75" s="56"/>
    </row>
    <row r="76" spans="2:25" ht="58.5" customHeight="1">
      <c r="B76" s="45" t="s">
        <v>329</v>
      </c>
      <c r="C76" s="89" t="s">
        <v>51</v>
      </c>
      <c r="D76" s="46" t="s">
        <v>1255</v>
      </c>
      <c r="E76" s="89" t="s">
        <v>1256</v>
      </c>
      <c r="F76" s="89" t="s">
        <v>142</v>
      </c>
      <c r="G76" s="47" t="s">
        <v>141</v>
      </c>
      <c r="H76" s="48" t="s">
        <v>28</v>
      </c>
      <c r="I76" s="45">
        <v>0</v>
      </c>
      <c r="J76" s="45">
        <v>711000000</v>
      </c>
      <c r="K76" s="45" t="s">
        <v>52</v>
      </c>
      <c r="L76" s="50" t="s">
        <v>41</v>
      </c>
      <c r="M76" s="49" t="s">
        <v>37</v>
      </c>
      <c r="N76" s="93" t="s">
        <v>27</v>
      </c>
      <c r="O76" s="45" t="s">
        <v>84</v>
      </c>
      <c r="P76" s="54" t="s">
        <v>169</v>
      </c>
      <c r="Q76" s="51">
        <v>796</v>
      </c>
      <c r="R76" s="91" t="s">
        <v>44</v>
      </c>
      <c r="S76" s="92">
        <v>250</v>
      </c>
      <c r="T76" s="52">
        <v>1600</v>
      </c>
      <c r="U76" s="52">
        <v>400000</v>
      </c>
      <c r="V76" s="52">
        <v>448000</v>
      </c>
      <c r="W76" s="52"/>
      <c r="X76" s="50">
        <v>2017</v>
      </c>
      <c r="Y76" s="56"/>
    </row>
    <row r="77" spans="2:25" ht="58.5" customHeight="1">
      <c r="B77" s="45" t="s">
        <v>330</v>
      </c>
      <c r="C77" s="46" t="s">
        <v>51</v>
      </c>
      <c r="D77" s="46" t="s">
        <v>1257</v>
      </c>
      <c r="E77" s="46" t="s">
        <v>1167</v>
      </c>
      <c r="F77" s="46" t="s">
        <v>1258</v>
      </c>
      <c r="G77" s="47" t="s">
        <v>143</v>
      </c>
      <c r="H77" s="48" t="s">
        <v>28</v>
      </c>
      <c r="I77" s="45">
        <v>0</v>
      </c>
      <c r="J77" s="45">
        <v>711000000</v>
      </c>
      <c r="K77" s="45" t="s">
        <v>52</v>
      </c>
      <c r="L77" s="50" t="s">
        <v>144</v>
      </c>
      <c r="M77" s="49" t="s">
        <v>37</v>
      </c>
      <c r="N77" s="93" t="s">
        <v>27</v>
      </c>
      <c r="O77" s="45" t="s">
        <v>145</v>
      </c>
      <c r="P77" s="54" t="s">
        <v>169</v>
      </c>
      <c r="Q77" s="51">
        <v>736</v>
      </c>
      <c r="R77" s="91" t="s">
        <v>44</v>
      </c>
      <c r="S77" s="92">
        <v>10</v>
      </c>
      <c r="T77" s="52">
        <v>5000</v>
      </c>
      <c r="U77" s="52">
        <v>50000</v>
      </c>
      <c r="V77" s="52">
        <v>56000</v>
      </c>
      <c r="W77" s="52"/>
      <c r="X77" s="50">
        <v>2017</v>
      </c>
      <c r="Y77" s="56"/>
    </row>
    <row r="78" spans="2:25" ht="58.5" customHeight="1">
      <c r="B78" s="45" t="s">
        <v>331</v>
      </c>
      <c r="C78" s="89" t="s">
        <v>51</v>
      </c>
      <c r="D78" s="46" t="s">
        <v>1259</v>
      </c>
      <c r="E78" s="89" t="s">
        <v>1260</v>
      </c>
      <c r="F78" s="89" t="s">
        <v>1261</v>
      </c>
      <c r="G78" s="47" t="s">
        <v>146</v>
      </c>
      <c r="H78" s="48" t="s">
        <v>28</v>
      </c>
      <c r="I78" s="45">
        <v>0</v>
      </c>
      <c r="J78" s="45">
        <v>711000000</v>
      </c>
      <c r="K78" s="45" t="s">
        <v>52</v>
      </c>
      <c r="L78" s="50" t="s">
        <v>147</v>
      </c>
      <c r="M78" s="49" t="s">
        <v>37</v>
      </c>
      <c r="N78" s="93" t="s">
        <v>27</v>
      </c>
      <c r="O78" s="45" t="s">
        <v>145</v>
      </c>
      <c r="P78" s="54" t="s">
        <v>169</v>
      </c>
      <c r="Q78" s="51">
        <v>796</v>
      </c>
      <c r="R78" s="91" t="s">
        <v>44</v>
      </c>
      <c r="S78" s="92">
        <v>5</v>
      </c>
      <c r="T78" s="52">
        <v>38000</v>
      </c>
      <c r="U78" s="52">
        <v>190000</v>
      </c>
      <c r="V78" s="52">
        <v>212800</v>
      </c>
      <c r="W78" s="52" t="s">
        <v>263</v>
      </c>
      <c r="X78" s="50">
        <v>2017</v>
      </c>
      <c r="Y78" s="56"/>
    </row>
    <row r="79" spans="2:25" ht="58.5" customHeight="1">
      <c r="B79" s="45" t="s">
        <v>332</v>
      </c>
      <c r="C79" s="89" t="s">
        <v>51</v>
      </c>
      <c r="D79" s="46" t="s">
        <v>1262</v>
      </c>
      <c r="E79" s="89" t="s">
        <v>1028</v>
      </c>
      <c r="F79" s="89" t="s">
        <v>149</v>
      </c>
      <c r="G79" s="47" t="s">
        <v>148</v>
      </c>
      <c r="H79" s="48" t="s">
        <v>28</v>
      </c>
      <c r="I79" s="45">
        <v>0</v>
      </c>
      <c r="J79" s="45">
        <v>711000000</v>
      </c>
      <c r="K79" s="45" t="s">
        <v>52</v>
      </c>
      <c r="L79" s="50" t="s">
        <v>150</v>
      </c>
      <c r="M79" s="49" t="s">
        <v>37</v>
      </c>
      <c r="N79" s="93" t="s">
        <v>27</v>
      </c>
      <c r="O79" s="45" t="s">
        <v>151</v>
      </c>
      <c r="P79" s="54" t="s">
        <v>169</v>
      </c>
      <c r="Q79" s="51">
        <v>796</v>
      </c>
      <c r="R79" s="91" t="s">
        <v>44</v>
      </c>
      <c r="S79" s="92">
        <v>15</v>
      </c>
      <c r="T79" s="52">
        <v>32000</v>
      </c>
      <c r="U79" s="52">
        <v>480000</v>
      </c>
      <c r="V79" s="52">
        <v>504000</v>
      </c>
      <c r="W79" s="52" t="s">
        <v>263</v>
      </c>
      <c r="X79" s="50">
        <v>2017</v>
      </c>
      <c r="Y79" s="56"/>
    </row>
    <row r="80" spans="2:25" ht="58.5" customHeight="1">
      <c r="B80" s="45" t="s">
        <v>333</v>
      </c>
      <c r="C80" s="46" t="s">
        <v>51</v>
      </c>
      <c r="D80" s="46" t="s">
        <v>1263</v>
      </c>
      <c r="E80" s="89" t="s">
        <v>152</v>
      </c>
      <c r="F80" s="89" t="s">
        <v>153</v>
      </c>
      <c r="G80" s="47" t="s">
        <v>154</v>
      </c>
      <c r="H80" s="48" t="s">
        <v>28</v>
      </c>
      <c r="I80" s="45">
        <v>0</v>
      </c>
      <c r="J80" s="45">
        <v>711000000</v>
      </c>
      <c r="K80" s="45" t="s">
        <v>52</v>
      </c>
      <c r="L80" s="50" t="s">
        <v>150</v>
      </c>
      <c r="M80" s="49" t="s">
        <v>37</v>
      </c>
      <c r="N80" s="93" t="s">
        <v>27</v>
      </c>
      <c r="O80" s="45" t="s">
        <v>151</v>
      </c>
      <c r="P80" s="54" t="s">
        <v>169</v>
      </c>
      <c r="Q80" s="51">
        <v>796</v>
      </c>
      <c r="R80" s="91" t="s">
        <v>44</v>
      </c>
      <c r="S80" s="92">
        <v>10</v>
      </c>
      <c r="T80" s="52">
        <v>7500</v>
      </c>
      <c r="U80" s="52">
        <v>75000</v>
      </c>
      <c r="V80" s="52">
        <v>84000</v>
      </c>
      <c r="W80" s="52" t="s">
        <v>263</v>
      </c>
      <c r="X80" s="50">
        <v>2017</v>
      </c>
      <c r="Y80" s="56"/>
    </row>
    <row r="81" spans="2:25" ht="58.5" customHeight="1">
      <c r="B81" s="45" t="s">
        <v>334</v>
      </c>
      <c r="C81" s="46" t="s">
        <v>51</v>
      </c>
      <c r="D81" s="46" t="s">
        <v>1264</v>
      </c>
      <c r="E81" s="89" t="s">
        <v>152</v>
      </c>
      <c r="F81" s="89" t="s">
        <v>156</v>
      </c>
      <c r="G81" s="47" t="s">
        <v>155</v>
      </c>
      <c r="H81" s="48" t="s">
        <v>28</v>
      </c>
      <c r="I81" s="45">
        <v>0</v>
      </c>
      <c r="J81" s="45">
        <v>711000000</v>
      </c>
      <c r="K81" s="45" t="s">
        <v>52</v>
      </c>
      <c r="L81" s="50" t="s">
        <v>150</v>
      </c>
      <c r="M81" s="49" t="s">
        <v>37</v>
      </c>
      <c r="N81" s="93" t="s">
        <v>27</v>
      </c>
      <c r="O81" s="45" t="s">
        <v>151</v>
      </c>
      <c r="P81" s="54" t="s">
        <v>169</v>
      </c>
      <c r="Q81" s="51">
        <v>796</v>
      </c>
      <c r="R81" s="91" t="s">
        <v>44</v>
      </c>
      <c r="S81" s="92">
        <v>20</v>
      </c>
      <c r="T81" s="52">
        <v>8750</v>
      </c>
      <c r="U81" s="52">
        <v>175000</v>
      </c>
      <c r="V81" s="52">
        <v>196000</v>
      </c>
      <c r="W81" s="52" t="s">
        <v>263</v>
      </c>
      <c r="X81" s="50">
        <v>2017</v>
      </c>
      <c r="Y81" s="56"/>
    </row>
    <row r="82" spans="2:25" ht="58.5" customHeight="1">
      <c r="B82" s="45" t="s">
        <v>335</v>
      </c>
      <c r="C82" s="46" t="s">
        <v>51</v>
      </c>
      <c r="D82" s="46" t="s">
        <v>1265</v>
      </c>
      <c r="E82" s="89" t="s">
        <v>152</v>
      </c>
      <c r="F82" s="89" t="s">
        <v>158</v>
      </c>
      <c r="G82" s="47" t="s">
        <v>157</v>
      </c>
      <c r="H82" s="48" t="s">
        <v>28</v>
      </c>
      <c r="I82" s="45">
        <v>0</v>
      </c>
      <c r="J82" s="45">
        <v>711000000</v>
      </c>
      <c r="K82" s="45" t="s">
        <v>52</v>
      </c>
      <c r="L82" s="50" t="s">
        <v>150</v>
      </c>
      <c r="M82" s="49" t="s">
        <v>37</v>
      </c>
      <c r="N82" s="93" t="s">
        <v>27</v>
      </c>
      <c r="O82" s="45" t="s">
        <v>151</v>
      </c>
      <c r="P82" s="54" t="s">
        <v>169</v>
      </c>
      <c r="Q82" s="51">
        <v>796</v>
      </c>
      <c r="R82" s="91" t="s">
        <v>44</v>
      </c>
      <c r="S82" s="92">
        <v>10</v>
      </c>
      <c r="T82" s="52">
        <v>10000</v>
      </c>
      <c r="U82" s="52">
        <v>100000</v>
      </c>
      <c r="V82" s="52">
        <v>112000</v>
      </c>
      <c r="W82" s="52" t="s">
        <v>263</v>
      </c>
      <c r="X82" s="50">
        <v>2017</v>
      </c>
      <c r="Y82" s="56"/>
    </row>
    <row r="83" spans="2:25" ht="53.25" customHeight="1">
      <c r="B83" s="45" t="s">
        <v>336</v>
      </c>
      <c r="C83" s="46" t="s">
        <v>51</v>
      </c>
      <c r="D83" s="47" t="s">
        <v>1266</v>
      </c>
      <c r="E83" s="47" t="s">
        <v>1267</v>
      </c>
      <c r="F83" s="47" t="s">
        <v>1268</v>
      </c>
      <c r="G83" s="47" t="s">
        <v>159</v>
      </c>
      <c r="H83" s="48" t="s">
        <v>28</v>
      </c>
      <c r="I83" s="45">
        <v>0</v>
      </c>
      <c r="J83" s="45">
        <v>711000000</v>
      </c>
      <c r="K83" s="45" t="s">
        <v>130</v>
      </c>
      <c r="L83" s="50" t="s">
        <v>29</v>
      </c>
      <c r="M83" s="49" t="s">
        <v>37</v>
      </c>
      <c r="N83" s="93" t="s">
        <v>27</v>
      </c>
      <c r="O83" s="45" t="s">
        <v>85</v>
      </c>
      <c r="P83" s="54" t="s">
        <v>169</v>
      </c>
      <c r="Q83" s="51">
        <v>796</v>
      </c>
      <c r="R83" s="91" t="s">
        <v>44</v>
      </c>
      <c r="S83" s="50">
        <v>14</v>
      </c>
      <c r="T83" s="52">
        <v>5000</v>
      </c>
      <c r="U83" s="52">
        <v>0</v>
      </c>
      <c r="V83" s="52">
        <v>0</v>
      </c>
      <c r="W83" s="52" t="s">
        <v>263</v>
      </c>
      <c r="X83" s="50">
        <v>2017</v>
      </c>
      <c r="Y83" s="95" t="s">
        <v>1839</v>
      </c>
    </row>
    <row r="84" spans="2:25" ht="53.25" customHeight="1">
      <c r="B84" s="45" t="s">
        <v>1840</v>
      </c>
      <c r="C84" s="46" t="s">
        <v>51</v>
      </c>
      <c r="D84" s="47" t="s">
        <v>1266</v>
      </c>
      <c r="E84" s="47" t="s">
        <v>1267</v>
      </c>
      <c r="F84" s="47" t="s">
        <v>1268</v>
      </c>
      <c r="G84" s="47" t="s">
        <v>159</v>
      </c>
      <c r="H84" s="120" t="s">
        <v>28</v>
      </c>
      <c r="I84" s="45">
        <v>0</v>
      </c>
      <c r="J84" s="45">
        <v>711000000</v>
      </c>
      <c r="K84" s="45" t="s">
        <v>130</v>
      </c>
      <c r="L84" s="50" t="s">
        <v>31</v>
      </c>
      <c r="M84" s="49" t="s">
        <v>37</v>
      </c>
      <c r="N84" s="93" t="s">
        <v>27</v>
      </c>
      <c r="O84" s="45" t="s">
        <v>85</v>
      </c>
      <c r="P84" s="54" t="s">
        <v>169</v>
      </c>
      <c r="Q84" s="51">
        <v>796</v>
      </c>
      <c r="R84" s="91" t="s">
        <v>44</v>
      </c>
      <c r="S84" s="50">
        <v>14</v>
      </c>
      <c r="T84" s="52">
        <v>5000</v>
      </c>
      <c r="U84" s="52">
        <v>70000</v>
      </c>
      <c r="V84" s="52">
        <v>78400</v>
      </c>
      <c r="W84" s="52"/>
      <c r="X84" s="50">
        <v>2017</v>
      </c>
      <c r="Y84" s="95"/>
    </row>
    <row r="85" spans="2:25" ht="45.75" customHeight="1">
      <c r="B85" s="45" t="s">
        <v>337</v>
      </c>
      <c r="C85" s="46" t="s">
        <v>51</v>
      </c>
      <c r="D85" s="47" t="s">
        <v>1269</v>
      </c>
      <c r="E85" s="47" t="s">
        <v>1270</v>
      </c>
      <c r="F85" s="47" t="s">
        <v>1271</v>
      </c>
      <c r="G85" s="47" t="s">
        <v>160</v>
      </c>
      <c r="H85" s="48" t="s">
        <v>28</v>
      </c>
      <c r="I85" s="45">
        <v>0</v>
      </c>
      <c r="J85" s="45">
        <v>711000000</v>
      </c>
      <c r="K85" s="45" t="s">
        <v>132</v>
      </c>
      <c r="L85" s="50" t="s">
        <v>29</v>
      </c>
      <c r="M85" s="49" t="s">
        <v>37</v>
      </c>
      <c r="N85" s="93" t="s">
        <v>27</v>
      </c>
      <c r="O85" s="45" t="s">
        <v>85</v>
      </c>
      <c r="P85" s="54" t="s">
        <v>169</v>
      </c>
      <c r="Q85" s="51">
        <v>796</v>
      </c>
      <c r="R85" s="91" t="s">
        <v>44</v>
      </c>
      <c r="S85" s="52">
        <v>10</v>
      </c>
      <c r="T85" s="52">
        <v>5000</v>
      </c>
      <c r="U85" s="52">
        <v>0</v>
      </c>
      <c r="V85" s="52">
        <v>0</v>
      </c>
      <c r="W85" s="52" t="s">
        <v>263</v>
      </c>
      <c r="X85" s="50">
        <v>2017</v>
      </c>
      <c r="Y85" s="95" t="s">
        <v>1839</v>
      </c>
    </row>
    <row r="86" spans="2:25" ht="45.75" customHeight="1">
      <c r="B86" s="45" t="s">
        <v>1841</v>
      </c>
      <c r="C86" s="46" t="s">
        <v>51</v>
      </c>
      <c r="D86" s="47" t="s">
        <v>1269</v>
      </c>
      <c r="E86" s="47" t="s">
        <v>1270</v>
      </c>
      <c r="F86" s="47" t="s">
        <v>1271</v>
      </c>
      <c r="G86" s="47" t="s">
        <v>160</v>
      </c>
      <c r="H86" s="120" t="s">
        <v>28</v>
      </c>
      <c r="I86" s="45">
        <v>0</v>
      </c>
      <c r="J86" s="45">
        <v>711000000</v>
      </c>
      <c r="K86" s="45" t="s">
        <v>132</v>
      </c>
      <c r="L86" s="50" t="s">
        <v>31</v>
      </c>
      <c r="M86" s="49" t="s">
        <v>37</v>
      </c>
      <c r="N86" s="93" t="s">
        <v>27</v>
      </c>
      <c r="O86" s="45" t="s">
        <v>85</v>
      </c>
      <c r="P86" s="54" t="s">
        <v>169</v>
      </c>
      <c r="Q86" s="51">
        <v>796</v>
      </c>
      <c r="R86" s="91" t="s">
        <v>44</v>
      </c>
      <c r="S86" s="52">
        <v>10</v>
      </c>
      <c r="T86" s="52">
        <v>5000</v>
      </c>
      <c r="U86" s="52">
        <v>50000</v>
      </c>
      <c r="V86" s="52">
        <v>56000</v>
      </c>
      <c r="W86" s="52"/>
      <c r="X86" s="50">
        <v>2017</v>
      </c>
      <c r="Y86" s="95"/>
    </row>
    <row r="87" spans="2:25" ht="38.25" customHeight="1">
      <c r="B87" s="45" t="s">
        <v>338</v>
      </c>
      <c r="C87" s="46" t="s">
        <v>51</v>
      </c>
      <c r="D87" s="47" t="s">
        <v>1272</v>
      </c>
      <c r="E87" s="47" t="s">
        <v>1273</v>
      </c>
      <c r="F87" s="47" t="s">
        <v>1274</v>
      </c>
      <c r="G87" s="47" t="s">
        <v>161</v>
      </c>
      <c r="H87" s="48" t="s">
        <v>42</v>
      </c>
      <c r="I87" s="45">
        <v>0</v>
      </c>
      <c r="J87" s="45">
        <v>711000000</v>
      </c>
      <c r="K87" s="45" t="s">
        <v>162</v>
      </c>
      <c r="L87" s="50" t="s">
        <v>41</v>
      </c>
      <c r="M87" s="49" t="s">
        <v>37</v>
      </c>
      <c r="N87" s="93" t="s">
        <v>27</v>
      </c>
      <c r="O87" s="45" t="s">
        <v>84</v>
      </c>
      <c r="P87" s="54" t="s">
        <v>169</v>
      </c>
      <c r="Q87" s="51">
        <v>796</v>
      </c>
      <c r="R87" s="91" t="s">
        <v>44</v>
      </c>
      <c r="S87" s="52">
        <v>10</v>
      </c>
      <c r="T87" s="52">
        <v>35000</v>
      </c>
      <c r="U87" s="52">
        <v>350000</v>
      </c>
      <c r="V87" s="52">
        <v>392000</v>
      </c>
      <c r="W87" s="52" t="s">
        <v>263</v>
      </c>
      <c r="X87" s="50">
        <v>2017</v>
      </c>
      <c r="Y87" s="88"/>
    </row>
    <row r="88" spans="2:25" ht="38.25">
      <c r="B88" s="45" t="s">
        <v>339</v>
      </c>
      <c r="C88" s="46" t="s">
        <v>51</v>
      </c>
      <c r="D88" s="47" t="s">
        <v>1272</v>
      </c>
      <c r="E88" s="47" t="s">
        <v>1273</v>
      </c>
      <c r="F88" s="47" t="s">
        <v>1274</v>
      </c>
      <c r="G88" s="47" t="s">
        <v>163</v>
      </c>
      <c r="H88" s="48" t="s">
        <v>42</v>
      </c>
      <c r="I88" s="45">
        <v>0</v>
      </c>
      <c r="J88" s="45">
        <v>711000000</v>
      </c>
      <c r="K88" s="45" t="s">
        <v>164</v>
      </c>
      <c r="L88" s="52" t="s">
        <v>165</v>
      </c>
      <c r="M88" s="49" t="s">
        <v>37</v>
      </c>
      <c r="N88" s="93" t="s">
        <v>27</v>
      </c>
      <c r="O88" s="140" t="s">
        <v>86</v>
      </c>
      <c r="P88" s="54" t="s">
        <v>169</v>
      </c>
      <c r="Q88" s="51">
        <v>796</v>
      </c>
      <c r="R88" s="91" t="s">
        <v>44</v>
      </c>
      <c r="S88" s="52">
        <v>1</v>
      </c>
      <c r="T88" s="52">
        <v>200000</v>
      </c>
      <c r="U88" s="52">
        <v>200000</v>
      </c>
      <c r="V88" s="52">
        <v>224000</v>
      </c>
      <c r="W88" s="52" t="s">
        <v>263</v>
      </c>
      <c r="X88" s="50">
        <v>2017</v>
      </c>
      <c r="Y88" s="88"/>
    </row>
    <row r="89" spans="2:25" ht="38.25">
      <c r="B89" s="45" t="s">
        <v>340</v>
      </c>
      <c r="C89" s="46" t="s">
        <v>51</v>
      </c>
      <c r="D89" s="47" t="s">
        <v>1272</v>
      </c>
      <c r="E89" s="47" t="s">
        <v>1273</v>
      </c>
      <c r="F89" s="47" t="s">
        <v>1274</v>
      </c>
      <c r="G89" s="47" t="s">
        <v>166</v>
      </c>
      <c r="H89" s="48" t="s">
        <v>42</v>
      </c>
      <c r="I89" s="45">
        <v>0</v>
      </c>
      <c r="J89" s="45">
        <v>711000000</v>
      </c>
      <c r="K89" s="45" t="s">
        <v>167</v>
      </c>
      <c r="L89" s="52" t="s">
        <v>150</v>
      </c>
      <c r="M89" s="49" t="s">
        <v>37</v>
      </c>
      <c r="N89" s="93" t="s">
        <v>27</v>
      </c>
      <c r="O89" s="140" t="s">
        <v>151</v>
      </c>
      <c r="P89" s="54" t="s">
        <v>169</v>
      </c>
      <c r="Q89" s="51">
        <v>796</v>
      </c>
      <c r="R89" s="91" t="s">
        <v>44</v>
      </c>
      <c r="S89" s="52">
        <v>16</v>
      </c>
      <c r="T89" s="52">
        <v>12500</v>
      </c>
      <c r="U89" s="52">
        <v>200000</v>
      </c>
      <c r="V89" s="52">
        <v>224000</v>
      </c>
      <c r="W89" s="52" t="s">
        <v>263</v>
      </c>
      <c r="X89" s="50">
        <v>2017</v>
      </c>
      <c r="Y89" s="88"/>
    </row>
    <row r="90" spans="2:25" ht="41.25" customHeight="1">
      <c r="B90" s="45" t="s">
        <v>1794</v>
      </c>
      <c r="C90" s="89" t="s">
        <v>51</v>
      </c>
      <c r="D90" s="47" t="s">
        <v>1275</v>
      </c>
      <c r="E90" s="47" t="s">
        <v>1276</v>
      </c>
      <c r="F90" s="47" t="s">
        <v>1277</v>
      </c>
      <c r="G90" s="47" t="s">
        <v>168</v>
      </c>
      <c r="H90" s="48" t="s">
        <v>42</v>
      </c>
      <c r="I90" s="45">
        <v>0</v>
      </c>
      <c r="J90" s="93">
        <v>711000000</v>
      </c>
      <c r="K90" s="45" t="s">
        <v>52</v>
      </c>
      <c r="L90" s="50" t="s">
        <v>41</v>
      </c>
      <c r="M90" s="93" t="s">
        <v>37</v>
      </c>
      <c r="N90" s="93" t="s">
        <v>27</v>
      </c>
      <c r="O90" s="50" t="s">
        <v>84</v>
      </c>
      <c r="P90" s="54" t="s">
        <v>169</v>
      </c>
      <c r="Q90" s="131" t="s">
        <v>1279</v>
      </c>
      <c r="R90" s="91" t="s">
        <v>1278</v>
      </c>
      <c r="S90" s="141">
        <v>300</v>
      </c>
      <c r="T90" s="52">
        <v>3000</v>
      </c>
      <c r="U90" s="52">
        <f>T90*S90</f>
        <v>900000</v>
      </c>
      <c r="V90" s="52">
        <f t="shared" ref="V90:V175" si="2">U90*1.12</f>
        <v>1008000.0000000001</v>
      </c>
      <c r="W90" s="58"/>
      <c r="X90" s="50">
        <v>2017</v>
      </c>
      <c r="Y90" s="45"/>
    </row>
    <row r="91" spans="2:25" ht="60" customHeight="1">
      <c r="B91" s="45" t="s">
        <v>341</v>
      </c>
      <c r="C91" s="89" t="s">
        <v>51</v>
      </c>
      <c r="D91" s="47" t="s">
        <v>170</v>
      </c>
      <c r="E91" s="47" t="s">
        <v>1288</v>
      </c>
      <c r="F91" s="47" t="s">
        <v>171</v>
      </c>
      <c r="G91" s="47" t="s">
        <v>1280</v>
      </c>
      <c r="H91" s="48" t="s">
        <v>28</v>
      </c>
      <c r="I91" s="45">
        <v>0</v>
      </c>
      <c r="J91" s="93">
        <v>711000000</v>
      </c>
      <c r="K91" s="45" t="s">
        <v>52</v>
      </c>
      <c r="L91" s="50" t="s">
        <v>41</v>
      </c>
      <c r="M91" s="93" t="s">
        <v>37</v>
      </c>
      <c r="N91" s="93" t="s">
        <v>27</v>
      </c>
      <c r="O91" s="50" t="s">
        <v>84</v>
      </c>
      <c r="P91" s="54" t="s">
        <v>169</v>
      </c>
      <c r="Q91" s="51">
        <v>796</v>
      </c>
      <c r="R91" s="120" t="s">
        <v>44</v>
      </c>
      <c r="S91" s="93">
        <v>2000</v>
      </c>
      <c r="T91" s="52">
        <v>9</v>
      </c>
      <c r="U91" s="52">
        <f t="shared" ref="U91:U176" si="3">T91*S91</f>
        <v>18000</v>
      </c>
      <c r="V91" s="52">
        <f t="shared" si="2"/>
        <v>20160.000000000004</v>
      </c>
      <c r="W91" s="57"/>
      <c r="X91" s="50">
        <v>2017</v>
      </c>
      <c r="Y91" s="119"/>
    </row>
    <row r="92" spans="2:25" ht="62.25" customHeight="1">
      <c r="B92" s="45" t="s">
        <v>342</v>
      </c>
      <c r="C92" s="89" t="s">
        <v>51</v>
      </c>
      <c r="D92" s="47" t="s">
        <v>170</v>
      </c>
      <c r="E92" s="47" t="s">
        <v>1288</v>
      </c>
      <c r="F92" s="47" t="s">
        <v>171</v>
      </c>
      <c r="G92" s="47" t="s">
        <v>1281</v>
      </c>
      <c r="H92" s="48" t="s">
        <v>28</v>
      </c>
      <c r="I92" s="45">
        <v>0</v>
      </c>
      <c r="J92" s="93">
        <v>711000000</v>
      </c>
      <c r="K92" s="45" t="s">
        <v>52</v>
      </c>
      <c r="L92" s="50" t="s">
        <v>41</v>
      </c>
      <c r="M92" s="93" t="s">
        <v>37</v>
      </c>
      <c r="N92" s="93" t="s">
        <v>27</v>
      </c>
      <c r="O92" s="50" t="s">
        <v>84</v>
      </c>
      <c r="P92" s="54" t="s">
        <v>169</v>
      </c>
      <c r="Q92" s="51">
        <v>796</v>
      </c>
      <c r="R92" s="120" t="s">
        <v>44</v>
      </c>
      <c r="S92" s="93">
        <v>2000</v>
      </c>
      <c r="T92" s="52">
        <v>7.5</v>
      </c>
      <c r="U92" s="52">
        <f t="shared" si="3"/>
        <v>15000</v>
      </c>
      <c r="V92" s="52">
        <f t="shared" si="2"/>
        <v>16800</v>
      </c>
      <c r="W92" s="57"/>
      <c r="X92" s="50">
        <v>2017</v>
      </c>
      <c r="Y92" s="45"/>
    </row>
    <row r="93" spans="2:25" ht="41.25" customHeight="1">
      <c r="B93" s="45" t="s">
        <v>343</v>
      </c>
      <c r="C93" s="89" t="s">
        <v>51</v>
      </c>
      <c r="D93" s="47" t="s">
        <v>170</v>
      </c>
      <c r="E93" s="47" t="s">
        <v>1288</v>
      </c>
      <c r="F93" s="47" t="s">
        <v>171</v>
      </c>
      <c r="G93" s="47" t="s">
        <v>1282</v>
      </c>
      <c r="H93" s="48" t="s">
        <v>28</v>
      </c>
      <c r="I93" s="45">
        <v>0</v>
      </c>
      <c r="J93" s="93">
        <v>711000000</v>
      </c>
      <c r="K93" s="45" t="s">
        <v>52</v>
      </c>
      <c r="L93" s="50" t="s">
        <v>41</v>
      </c>
      <c r="M93" s="93" t="s">
        <v>37</v>
      </c>
      <c r="N93" s="93" t="s">
        <v>27</v>
      </c>
      <c r="O93" s="50" t="s">
        <v>84</v>
      </c>
      <c r="P93" s="54" t="s">
        <v>169</v>
      </c>
      <c r="Q93" s="51">
        <v>796</v>
      </c>
      <c r="R93" s="120" t="s">
        <v>44</v>
      </c>
      <c r="S93" s="93">
        <v>2000</v>
      </c>
      <c r="T93" s="52">
        <v>10</v>
      </c>
      <c r="U93" s="52">
        <f t="shared" si="3"/>
        <v>20000</v>
      </c>
      <c r="V93" s="52">
        <f t="shared" si="2"/>
        <v>22400.000000000004</v>
      </c>
      <c r="W93" s="57"/>
      <c r="X93" s="50">
        <v>2017</v>
      </c>
      <c r="Y93" s="45"/>
    </row>
    <row r="94" spans="2:25" ht="41.25" customHeight="1">
      <c r="B94" s="45" t="s">
        <v>344</v>
      </c>
      <c r="C94" s="89" t="s">
        <v>51</v>
      </c>
      <c r="D94" s="47" t="s">
        <v>170</v>
      </c>
      <c r="E94" s="47" t="s">
        <v>1288</v>
      </c>
      <c r="F94" s="47" t="s">
        <v>171</v>
      </c>
      <c r="G94" s="47" t="s">
        <v>1287</v>
      </c>
      <c r="H94" s="48" t="s">
        <v>28</v>
      </c>
      <c r="I94" s="45">
        <v>0</v>
      </c>
      <c r="J94" s="93">
        <v>711000000</v>
      </c>
      <c r="K94" s="45" t="s">
        <v>52</v>
      </c>
      <c r="L94" s="50" t="s">
        <v>41</v>
      </c>
      <c r="M94" s="93" t="s">
        <v>37</v>
      </c>
      <c r="N94" s="93" t="s">
        <v>27</v>
      </c>
      <c r="O94" s="50" t="s">
        <v>84</v>
      </c>
      <c r="P94" s="54" t="s">
        <v>169</v>
      </c>
      <c r="Q94" s="51">
        <v>796</v>
      </c>
      <c r="R94" s="120" t="s">
        <v>44</v>
      </c>
      <c r="S94" s="93">
        <v>2000</v>
      </c>
      <c r="T94" s="52">
        <v>8</v>
      </c>
      <c r="U94" s="52">
        <f t="shared" si="3"/>
        <v>16000</v>
      </c>
      <c r="V94" s="52">
        <f t="shared" si="2"/>
        <v>17920</v>
      </c>
      <c r="W94" s="57"/>
      <c r="X94" s="50">
        <v>2017</v>
      </c>
      <c r="Y94" s="45"/>
    </row>
    <row r="95" spans="2:25" ht="41.25" customHeight="1">
      <c r="B95" s="45" t="s">
        <v>345</v>
      </c>
      <c r="C95" s="89" t="s">
        <v>51</v>
      </c>
      <c r="D95" s="47" t="s">
        <v>1289</v>
      </c>
      <c r="E95" s="47" t="s">
        <v>1290</v>
      </c>
      <c r="F95" s="47" t="s">
        <v>1291</v>
      </c>
      <c r="G95" s="47" t="s">
        <v>1292</v>
      </c>
      <c r="H95" s="48" t="s">
        <v>28</v>
      </c>
      <c r="I95" s="45">
        <v>0</v>
      </c>
      <c r="J95" s="93">
        <v>711000000</v>
      </c>
      <c r="K95" s="45" t="s">
        <v>172</v>
      </c>
      <c r="L95" s="50" t="s">
        <v>41</v>
      </c>
      <c r="M95" s="93" t="s">
        <v>37</v>
      </c>
      <c r="N95" s="93" t="s">
        <v>27</v>
      </c>
      <c r="O95" s="50" t="s">
        <v>84</v>
      </c>
      <c r="P95" s="54" t="s">
        <v>169</v>
      </c>
      <c r="Q95" s="51">
        <v>796</v>
      </c>
      <c r="R95" s="48" t="s">
        <v>44</v>
      </c>
      <c r="S95" s="93">
        <v>1000</v>
      </c>
      <c r="T95" s="52">
        <v>6</v>
      </c>
      <c r="U95" s="52">
        <f t="shared" si="3"/>
        <v>6000</v>
      </c>
      <c r="V95" s="52">
        <f t="shared" si="2"/>
        <v>6720.0000000000009</v>
      </c>
      <c r="W95" s="58"/>
      <c r="X95" s="50">
        <v>2017</v>
      </c>
      <c r="Y95" s="45"/>
    </row>
    <row r="96" spans="2:25" ht="40.9" customHeight="1">
      <c r="B96" s="45" t="s">
        <v>346</v>
      </c>
      <c r="C96" s="89" t="s">
        <v>51</v>
      </c>
      <c r="D96" s="47" t="s">
        <v>1294</v>
      </c>
      <c r="E96" s="47" t="s">
        <v>1290</v>
      </c>
      <c r="F96" s="47" t="s">
        <v>1295</v>
      </c>
      <c r="G96" s="47" t="s">
        <v>1293</v>
      </c>
      <c r="H96" s="48" t="s">
        <v>28</v>
      </c>
      <c r="I96" s="45">
        <v>0</v>
      </c>
      <c r="J96" s="93">
        <v>711000000</v>
      </c>
      <c r="K96" s="45" t="s">
        <v>172</v>
      </c>
      <c r="L96" s="50" t="s">
        <v>41</v>
      </c>
      <c r="M96" s="93" t="s">
        <v>37</v>
      </c>
      <c r="N96" s="93" t="s">
        <v>27</v>
      </c>
      <c r="O96" s="50" t="s">
        <v>84</v>
      </c>
      <c r="P96" s="54" t="s">
        <v>169</v>
      </c>
      <c r="Q96" s="51">
        <v>796</v>
      </c>
      <c r="R96" s="48" t="s">
        <v>44</v>
      </c>
      <c r="S96" s="93">
        <v>2000</v>
      </c>
      <c r="T96" s="52">
        <v>15.68</v>
      </c>
      <c r="U96" s="52">
        <f t="shared" si="3"/>
        <v>31360</v>
      </c>
      <c r="V96" s="52">
        <f t="shared" si="2"/>
        <v>35123.200000000004</v>
      </c>
      <c r="W96" s="58"/>
      <c r="X96" s="50">
        <v>2017</v>
      </c>
      <c r="Y96" s="45"/>
    </row>
    <row r="97" spans="2:25" ht="40.9" customHeight="1">
      <c r="B97" s="45" t="s">
        <v>347</v>
      </c>
      <c r="C97" s="89" t="s">
        <v>51</v>
      </c>
      <c r="D97" s="47" t="s">
        <v>1296</v>
      </c>
      <c r="E97" s="47" t="s">
        <v>173</v>
      </c>
      <c r="F97" s="47" t="s">
        <v>1297</v>
      </c>
      <c r="G97" s="47" t="s">
        <v>174</v>
      </c>
      <c r="H97" s="48" t="s">
        <v>28</v>
      </c>
      <c r="I97" s="45">
        <v>0</v>
      </c>
      <c r="J97" s="45">
        <v>711000000</v>
      </c>
      <c r="K97" s="45" t="s">
        <v>172</v>
      </c>
      <c r="L97" s="50" t="s">
        <v>41</v>
      </c>
      <c r="M97" s="49" t="s">
        <v>37</v>
      </c>
      <c r="N97" s="50" t="s">
        <v>27</v>
      </c>
      <c r="O97" s="50" t="s">
        <v>84</v>
      </c>
      <c r="P97" s="54" t="s">
        <v>169</v>
      </c>
      <c r="Q97" s="51">
        <v>166</v>
      </c>
      <c r="R97" s="48" t="s">
        <v>586</v>
      </c>
      <c r="S97" s="127">
        <v>50</v>
      </c>
      <c r="T97" s="52">
        <v>900</v>
      </c>
      <c r="U97" s="52">
        <f t="shared" si="3"/>
        <v>45000</v>
      </c>
      <c r="V97" s="52">
        <f t="shared" si="2"/>
        <v>50400.000000000007</v>
      </c>
      <c r="W97" s="52" t="s">
        <v>263</v>
      </c>
      <c r="X97" s="50">
        <v>2017</v>
      </c>
      <c r="Y97" s="45"/>
    </row>
    <row r="98" spans="2:25" ht="41.25" customHeight="1">
      <c r="B98" s="45" t="s">
        <v>348</v>
      </c>
      <c r="C98" s="89" t="s">
        <v>51</v>
      </c>
      <c r="D98" s="47" t="s">
        <v>1296</v>
      </c>
      <c r="E98" s="47" t="s">
        <v>173</v>
      </c>
      <c r="F98" s="47" t="s">
        <v>1297</v>
      </c>
      <c r="G98" s="47" t="s">
        <v>175</v>
      </c>
      <c r="H98" s="48" t="s">
        <v>28</v>
      </c>
      <c r="I98" s="45">
        <v>0</v>
      </c>
      <c r="J98" s="45">
        <v>711000000</v>
      </c>
      <c r="K98" s="45" t="s">
        <v>172</v>
      </c>
      <c r="L98" s="50" t="s">
        <v>41</v>
      </c>
      <c r="M98" s="49" t="s">
        <v>37</v>
      </c>
      <c r="N98" s="50" t="s">
        <v>27</v>
      </c>
      <c r="O98" s="50" t="s">
        <v>84</v>
      </c>
      <c r="P98" s="54" t="s">
        <v>169</v>
      </c>
      <c r="Q98" s="51">
        <v>166</v>
      </c>
      <c r="R98" s="48" t="s">
        <v>586</v>
      </c>
      <c r="S98" s="127">
        <v>50</v>
      </c>
      <c r="T98" s="52">
        <v>900</v>
      </c>
      <c r="U98" s="52">
        <f t="shared" si="3"/>
        <v>45000</v>
      </c>
      <c r="V98" s="52">
        <f t="shared" si="2"/>
        <v>50400.000000000007</v>
      </c>
      <c r="W98" s="52" t="s">
        <v>263</v>
      </c>
      <c r="X98" s="50">
        <v>2017</v>
      </c>
      <c r="Y98" s="45"/>
    </row>
    <row r="99" spans="2:25" ht="41.25" customHeight="1">
      <c r="B99" s="45" t="s">
        <v>349</v>
      </c>
      <c r="C99" s="89" t="s">
        <v>51</v>
      </c>
      <c r="D99" s="47" t="s">
        <v>1296</v>
      </c>
      <c r="E99" s="47" t="s">
        <v>173</v>
      </c>
      <c r="F99" s="47" t="s">
        <v>1297</v>
      </c>
      <c r="G99" s="47" t="s">
        <v>176</v>
      </c>
      <c r="H99" s="48" t="s">
        <v>28</v>
      </c>
      <c r="I99" s="45">
        <v>0</v>
      </c>
      <c r="J99" s="45">
        <v>711000000</v>
      </c>
      <c r="K99" s="45" t="s">
        <v>172</v>
      </c>
      <c r="L99" s="50" t="s">
        <v>41</v>
      </c>
      <c r="M99" s="49" t="s">
        <v>37</v>
      </c>
      <c r="N99" s="50" t="s">
        <v>27</v>
      </c>
      <c r="O99" s="50" t="s">
        <v>84</v>
      </c>
      <c r="P99" s="54" t="s">
        <v>169</v>
      </c>
      <c r="Q99" s="51">
        <v>166</v>
      </c>
      <c r="R99" s="48" t="s">
        <v>586</v>
      </c>
      <c r="S99" s="127">
        <v>50</v>
      </c>
      <c r="T99" s="52">
        <v>900</v>
      </c>
      <c r="U99" s="52">
        <f t="shared" si="3"/>
        <v>45000</v>
      </c>
      <c r="V99" s="52">
        <f t="shared" si="2"/>
        <v>50400.000000000007</v>
      </c>
      <c r="W99" s="52" t="s">
        <v>263</v>
      </c>
      <c r="X99" s="50">
        <v>2017</v>
      </c>
      <c r="Y99" s="45"/>
    </row>
    <row r="100" spans="2:25" ht="41.25" customHeight="1">
      <c r="B100" s="45" t="s">
        <v>350</v>
      </c>
      <c r="C100" s="89" t="s">
        <v>51</v>
      </c>
      <c r="D100" s="47" t="s">
        <v>1296</v>
      </c>
      <c r="E100" s="47" t="s">
        <v>173</v>
      </c>
      <c r="F100" s="47" t="s">
        <v>1297</v>
      </c>
      <c r="G100" s="47" t="s">
        <v>177</v>
      </c>
      <c r="H100" s="48" t="s">
        <v>28</v>
      </c>
      <c r="I100" s="45">
        <v>0</v>
      </c>
      <c r="J100" s="45">
        <v>711000000</v>
      </c>
      <c r="K100" s="45" t="s">
        <v>172</v>
      </c>
      <c r="L100" s="50" t="s">
        <v>41</v>
      </c>
      <c r="M100" s="49" t="s">
        <v>37</v>
      </c>
      <c r="N100" s="50" t="s">
        <v>27</v>
      </c>
      <c r="O100" s="50" t="s">
        <v>84</v>
      </c>
      <c r="P100" s="54" t="s">
        <v>169</v>
      </c>
      <c r="Q100" s="51">
        <v>166</v>
      </c>
      <c r="R100" s="48" t="s">
        <v>586</v>
      </c>
      <c r="S100" s="127">
        <v>50</v>
      </c>
      <c r="T100" s="52">
        <v>900</v>
      </c>
      <c r="U100" s="52">
        <f t="shared" si="3"/>
        <v>45000</v>
      </c>
      <c r="V100" s="52">
        <f t="shared" si="2"/>
        <v>50400.000000000007</v>
      </c>
      <c r="W100" s="52" t="s">
        <v>263</v>
      </c>
      <c r="X100" s="50">
        <v>2017</v>
      </c>
      <c r="Y100" s="45"/>
    </row>
    <row r="101" spans="2:25" ht="41.25" customHeight="1">
      <c r="B101" s="45" t="s">
        <v>351</v>
      </c>
      <c r="C101" s="89" t="s">
        <v>51</v>
      </c>
      <c r="D101" s="47" t="s">
        <v>1296</v>
      </c>
      <c r="E101" s="47" t="s">
        <v>173</v>
      </c>
      <c r="F101" s="47" t="s">
        <v>1297</v>
      </c>
      <c r="G101" s="47" t="s">
        <v>178</v>
      </c>
      <c r="H101" s="48" t="s">
        <v>28</v>
      </c>
      <c r="I101" s="45">
        <v>0</v>
      </c>
      <c r="J101" s="45">
        <v>711000000</v>
      </c>
      <c r="K101" s="45" t="s">
        <v>172</v>
      </c>
      <c r="L101" s="50" t="s">
        <v>41</v>
      </c>
      <c r="M101" s="49" t="s">
        <v>37</v>
      </c>
      <c r="N101" s="50" t="s">
        <v>27</v>
      </c>
      <c r="O101" s="50" t="s">
        <v>84</v>
      </c>
      <c r="P101" s="54" t="s">
        <v>169</v>
      </c>
      <c r="Q101" s="51">
        <v>166</v>
      </c>
      <c r="R101" s="48" t="s">
        <v>586</v>
      </c>
      <c r="S101" s="127">
        <v>25</v>
      </c>
      <c r="T101" s="52">
        <v>900</v>
      </c>
      <c r="U101" s="52">
        <f t="shared" si="3"/>
        <v>22500</v>
      </c>
      <c r="V101" s="52">
        <f t="shared" si="2"/>
        <v>25200.000000000004</v>
      </c>
      <c r="W101" s="52" t="s">
        <v>263</v>
      </c>
      <c r="X101" s="50">
        <v>2017</v>
      </c>
      <c r="Y101" s="45"/>
    </row>
    <row r="102" spans="2:25" ht="41.25" customHeight="1">
      <c r="B102" s="45" t="s">
        <v>352</v>
      </c>
      <c r="C102" s="89" t="s">
        <v>51</v>
      </c>
      <c r="D102" s="47" t="s">
        <v>1296</v>
      </c>
      <c r="E102" s="47" t="s">
        <v>173</v>
      </c>
      <c r="F102" s="47" t="s">
        <v>1297</v>
      </c>
      <c r="G102" s="47" t="s">
        <v>179</v>
      </c>
      <c r="H102" s="48" t="s">
        <v>28</v>
      </c>
      <c r="I102" s="45">
        <v>0</v>
      </c>
      <c r="J102" s="45">
        <v>711000000</v>
      </c>
      <c r="K102" s="45" t="s">
        <v>172</v>
      </c>
      <c r="L102" s="50" t="s">
        <v>41</v>
      </c>
      <c r="M102" s="49" t="s">
        <v>37</v>
      </c>
      <c r="N102" s="50" t="s">
        <v>27</v>
      </c>
      <c r="O102" s="50" t="s">
        <v>84</v>
      </c>
      <c r="P102" s="54" t="s">
        <v>169</v>
      </c>
      <c r="Q102" s="51">
        <v>166</v>
      </c>
      <c r="R102" s="48" t="s">
        <v>586</v>
      </c>
      <c r="S102" s="127">
        <v>50</v>
      </c>
      <c r="T102" s="52">
        <v>900</v>
      </c>
      <c r="U102" s="52">
        <f t="shared" si="3"/>
        <v>45000</v>
      </c>
      <c r="V102" s="52">
        <f t="shared" si="2"/>
        <v>50400.000000000007</v>
      </c>
      <c r="W102" s="52" t="s">
        <v>263</v>
      </c>
      <c r="X102" s="50">
        <v>2017</v>
      </c>
      <c r="Y102" s="45"/>
    </row>
    <row r="103" spans="2:25" ht="70.5" customHeight="1">
      <c r="B103" s="45" t="s">
        <v>353</v>
      </c>
      <c r="C103" s="89" t="s">
        <v>51</v>
      </c>
      <c r="D103" s="47" t="s">
        <v>1299</v>
      </c>
      <c r="E103" s="47" t="s">
        <v>173</v>
      </c>
      <c r="F103" s="47" t="s">
        <v>1300</v>
      </c>
      <c r="G103" s="47" t="s">
        <v>1298</v>
      </c>
      <c r="H103" s="48" t="s">
        <v>28</v>
      </c>
      <c r="I103" s="45">
        <v>0</v>
      </c>
      <c r="J103" s="45">
        <v>711000000</v>
      </c>
      <c r="K103" s="45" t="s">
        <v>172</v>
      </c>
      <c r="L103" s="50" t="s">
        <v>41</v>
      </c>
      <c r="M103" s="49" t="s">
        <v>37</v>
      </c>
      <c r="N103" s="50" t="s">
        <v>27</v>
      </c>
      <c r="O103" s="50" t="s">
        <v>84</v>
      </c>
      <c r="P103" s="54" t="s">
        <v>169</v>
      </c>
      <c r="Q103" s="51">
        <v>166</v>
      </c>
      <c r="R103" s="48" t="s">
        <v>586</v>
      </c>
      <c r="S103" s="127">
        <v>60</v>
      </c>
      <c r="T103" s="52">
        <v>500</v>
      </c>
      <c r="U103" s="52">
        <f t="shared" si="3"/>
        <v>30000</v>
      </c>
      <c r="V103" s="52">
        <f t="shared" si="2"/>
        <v>33600</v>
      </c>
      <c r="W103" s="52" t="s">
        <v>263</v>
      </c>
      <c r="X103" s="50">
        <v>2017</v>
      </c>
      <c r="Y103" s="45"/>
    </row>
    <row r="104" spans="2:25" ht="91.5" customHeight="1">
      <c r="B104" s="45" t="s">
        <v>354</v>
      </c>
      <c r="C104" s="89" t="s">
        <v>51</v>
      </c>
      <c r="D104" s="47" t="s">
        <v>1304</v>
      </c>
      <c r="E104" s="47" t="s">
        <v>1302</v>
      </c>
      <c r="F104" s="47" t="s">
        <v>1303</v>
      </c>
      <c r="G104" s="47" t="s">
        <v>1301</v>
      </c>
      <c r="H104" s="48" t="s">
        <v>28</v>
      </c>
      <c r="I104" s="45">
        <v>0</v>
      </c>
      <c r="J104" s="45">
        <v>711000000</v>
      </c>
      <c r="K104" s="45" t="s">
        <v>172</v>
      </c>
      <c r="L104" s="50" t="s">
        <v>41</v>
      </c>
      <c r="M104" s="49" t="s">
        <v>37</v>
      </c>
      <c r="N104" s="50" t="s">
        <v>27</v>
      </c>
      <c r="O104" s="50" t="s">
        <v>84</v>
      </c>
      <c r="P104" s="54" t="s">
        <v>169</v>
      </c>
      <c r="Q104" s="51">
        <v>168</v>
      </c>
      <c r="R104" s="48" t="s">
        <v>1305</v>
      </c>
      <c r="S104" s="127">
        <v>1</v>
      </c>
      <c r="T104" s="52">
        <v>24000</v>
      </c>
      <c r="U104" s="52">
        <f t="shared" si="3"/>
        <v>24000</v>
      </c>
      <c r="V104" s="52">
        <f t="shared" si="2"/>
        <v>26880.000000000004</v>
      </c>
      <c r="W104" s="52" t="s">
        <v>263</v>
      </c>
      <c r="X104" s="50">
        <v>2017</v>
      </c>
      <c r="Y104" s="45"/>
    </row>
    <row r="105" spans="2:25" ht="41.25" customHeight="1">
      <c r="B105" s="45" t="s">
        <v>355</v>
      </c>
      <c r="C105" s="47" t="s">
        <v>51</v>
      </c>
      <c r="D105" s="47" t="s">
        <v>1306</v>
      </c>
      <c r="E105" s="47" t="s">
        <v>1307</v>
      </c>
      <c r="F105" s="47" t="s">
        <v>1308</v>
      </c>
      <c r="G105" s="47" t="s">
        <v>180</v>
      </c>
      <c r="H105" s="48" t="s">
        <v>28</v>
      </c>
      <c r="I105" s="45">
        <v>0</v>
      </c>
      <c r="J105" s="45">
        <v>711000000</v>
      </c>
      <c r="K105" s="45" t="s">
        <v>172</v>
      </c>
      <c r="L105" s="50" t="s">
        <v>41</v>
      </c>
      <c r="M105" s="49" t="s">
        <v>37</v>
      </c>
      <c r="N105" s="50" t="s">
        <v>27</v>
      </c>
      <c r="O105" s="50" t="s">
        <v>84</v>
      </c>
      <c r="P105" s="54" t="s">
        <v>169</v>
      </c>
      <c r="Q105" s="51">
        <v>168</v>
      </c>
      <c r="R105" s="48" t="s">
        <v>1305</v>
      </c>
      <c r="S105" s="127">
        <v>6</v>
      </c>
      <c r="T105" s="52">
        <v>6000</v>
      </c>
      <c r="U105" s="52">
        <f t="shared" si="3"/>
        <v>36000</v>
      </c>
      <c r="V105" s="52">
        <f t="shared" si="2"/>
        <v>40320.000000000007</v>
      </c>
      <c r="W105" s="52" t="s">
        <v>263</v>
      </c>
      <c r="X105" s="50">
        <v>2017</v>
      </c>
      <c r="Y105" s="45"/>
    </row>
    <row r="106" spans="2:25" ht="67.5" customHeight="1">
      <c r="B106" s="45" t="s">
        <v>356</v>
      </c>
      <c r="C106" s="89" t="s">
        <v>51</v>
      </c>
      <c r="D106" s="47" t="s">
        <v>1310</v>
      </c>
      <c r="E106" s="47" t="s">
        <v>1167</v>
      </c>
      <c r="F106" s="47" t="s">
        <v>1311</v>
      </c>
      <c r="G106" s="47" t="s">
        <v>1309</v>
      </c>
      <c r="H106" s="48" t="s">
        <v>28</v>
      </c>
      <c r="I106" s="45">
        <v>0</v>
      </c>
      <c r="J106" s="45">
        <v>711000000</v>
      </c>
      <c r="K106" s="45" t="s">
        <v>172</v>
      </c>
      <c r="L106" s="50" t="s">
        <v>41</v>
      </c>
      <c r="M106" s="49" t="s">
        <v>37</v>
      </c>
      <c r="N106" s="50" t="s">
        <v>27</v>
      </c>
      <c r="O106" s="50" t="s">
        <v>84</v>
      </c>
      <c r="P106" s="54" t="s">
        <v>169</v>
      </c>
      <c r="Q106" s="51">
        <v>796</v>
      </c>
      <c r="R106" s="48" t="s">
        <v>44</v>
      </c>
      <c r="S106" s="127">
        <v>20</v>
      </c>
      <c r="T106" s="52">
        <v>200</v>
      </c>
      <c r="U106" s="52">
        <f t="shared" si="3"/>
        <v>4000</v>
      </c>
      <c r="V106" s="52">
        <f t="shared" si="2"/>
        <v>4480</v>
      </c>
      <c r="W106" s="57"/>
      <c r="X106" s="50">
        <v>2017</v>
      </c>
      <c r="Y106" s="45"/>
    </row>
    <row r="107" spans="2:25" ht="41.25" customHeight="1">
      <c r="B107" s="45" t="s">
        <v>357</v>
      </c>
      <c r="C107" s="89" t="s">
        <v>51</v>
      </c>
      <c r="D107" s="47" t="s">
        <v>1315</v>
      </c>
      <c r="E107" s="47" t="s">
        <v>1313</v>
      </c>
      <c r="F107" s="47" t="s">
        <v>1314</v>
      </c>
      <c r="G107" s="47" t="s">
        <v>1312</v>
      </c>
      <c r="H107" s="48" t="s">
        <v>28</v>
      </c>
      <c r="I107" s="45">
        <v>0</v>
      </c>
      <c r="J107" s="45">
        <v>711000000</v>
      </c>
      <c r="K107" s="45" t="s">
        <v>172</v>
      </c>
      <c r="L107" s="50" t="s">
        <v>41</v>
      </c>
      <c r="M107" s="49" t="s">
        <v>37</v>
      </c>
      <c r="N107" s="50" t="s">
        <v>27</v>
      </c>
      <c r="O107" s="50" t="s">
        <v>84</v>
      </c>
      <c r="P107" s="54" t="s">
        <v>169</v>
      </c>
      <c r="Q107" s="51">
        <v>166</v>
      </c>
      <c r="R107" s="51" t="s">
        <v>586</v>
      </c>
      <c r="S107" s="51">
        <v>100</v>
      </c>
      <c r="T107" s="52">
        <v>35</v>
      </c>
      <c r="U107" s="52">
        <f t="shared" si="3"/>
        <v>3500</v>
      </c>
      <c r="V107" s="52">
        <f t="shared" si="2"/>
        <v>3920.0000000000005</v>
      </c>
      <c r="W107" s="52" t="s">
        <v>263</v>
      </c>
      <c r="X107" s="50">
        <v>2017</v>
      </c>
      <c r="Y107" s="45"/>
    </row>
    <row r="108" spans="2:25" ht="41.25" customHeight="1">
      <c r="B108" s="45" t="s">
        <v>358</v>
      </c>
      <c r="C108" s="89" t="s">
        <v>51</v>
      </c>
      <c r="D108" s="47" t="s">
        <v>1316</v>
      </c>
      <c r="E108" s="47" t="s">
        <v>1313</v>
      </c>
      <c r="F108" s="47" t="s">
        <v>1317</v>
      </c>
      <c r="G108" s="47" t="s">
        <v>1318</v>
      </c>
      <c r="H108" s="48" t="s">
        <v>28</v>
      </c>
      <c r="I108" s="45">
        <v>0</v>
      </c>
      <c r="J108" s="45">
        <v>711000000</v>
      </c>
      <c r="K108" s="45" t="s">
        <v>172</v>
      </c>
      <c r="L108" s="50" t="s">
        <v>41</v>
      </c>
      <c r="M108" s="49" t="s">
        <v>37</v>
      </c>
      <c r="N108" s="50" t="s">
        <v>27</v>
      </c>
      <c r="O108" s="50" t="s">
        <v>84</v>
      </c>
      <c r="P108" s="54" t="s">
        <v>169</v>
      </c>
      <c r="Q108" s="51">
        <v>166</v>
      </c>
      <c r="R108" s="51" t="s">
        <v>586</v>
      </c>
      <c r="S108" s="127">
        <v>100</v>
      </c>
      <c r="T108" s="52">
        <v>35</v>
      </c>
      <c r="U108" s="52">
        <f t="shared" si="3"/>
        <v>3500</v>
      </c>
      <c r="V108" s="52">
        <f t="shared" si="2"/>
        <v>3920.0000000000005</v>
      </c>
      <c r="W108" s="52" t="s">
        <v>263</v>
      </c>
      <c r="X108" s="50">
        <v>2017</v>
      </c>
      <c r="Y108" s="45"/>
    </row>
    <row r="109" spans="2:25" ht="41.25" customHeight="1">
      <c r="B109" s="45" t="s">
        <v>359</v>
      </c>
      <c r="C109" s="89" t="s">
        <v>51</v>
      </c>
      <c r="D109" s="47" t="s">
        <v>1316</v>
      </c>
      <c r="E109" s="47" t="s">
        <v>1313</v>
      </c>
      <c r="F109" s="47" t="s">
        <v>1317</v>
      </c>
      <c r="G109" s="47" t="s">
        <v>181</v>
      </c>
      <c r="H109" s="48" t="s">
        <v>28</v>
      </c>
      <c r="I109" s="45">
        <v>0</v>
      </c>
      <c r="J109" s="45">
        <v>711000000</v>
      </c>
      <c r="K109" s="45" t="s">
        <v>172</v>
      </c>
      <c r="L109" s="50" t="s">
        <v>41</v>
      </c>
      <c r="M109" s="49" t="s">
        <v>37</v>
      </c>
      <c r="N109" s="50" t="s">
        <v>27</v>
      </c>
      <c r="O109" s="50" t="s">
        <v>84</v>
      </c>
      <c r="P109" s="54" t="s">
        <v>169</v>
      </c>
      <c r="Q109" s="51">
        <v>166</v>
      </c>
      <c r="R109" s="51" t="s">
        <v>586</v>
      </c>
      <c r="S109" s="127">
        <v>100</v>
      </c>
      <c r="T109" s="52">
        <v>35</v>
      </c>
      <c r="U109" s="52">
        <f t="shared" si="3"/>
        <v>3500</v>
      </c>
      <c r="V109" s="52">
        <f t="shared" si="2"/>
        <v>3920.0000000000005</v>
      </c>
      <c r="W109" s="52" t="s">
        <v>263</v>
      </c>
      <c r="X109" s="50">
        <v>2017</v>
      </c>
      <c r="Y109" s="45"/>
    </row>
    <row r="110" spans="2:25" ht="57.75" customHeight="1">
      <c r="B110" s="45" t="s">
        <v>360</v>
      </c>
      <c r="C110" s="47" t="s">
        <v>51</v>
      </c>
      <c r="D110" s="47" t="s">
        <v>1319</v>
      </c>
      <c r="E110" s="47" t="s">
        <v>1320</v>
      </c>
      <c r="F110" s="47" t="s">
        <v>1321</v>
      </c>
      <c r="G110" s="47" t="s">
        <v>182</v>
      </c>
      <c r="H110" s="48" t="s">
        <v>28</v>
      </c>
      <c r="I110" s="45">
        <v>0</v>
      </c>
      <c r="J110" s="45">
        <v>711000000</v>
      </c>
      <c r="K110" s="45" t="s">
        <v>172</v>
      </c>
      <c r="L110" s="50" t="s">
        <v>41</v>
      </c>
      <c r="M110" s="49" t="s">
        <v>37</v>
      </c>
      <c r="N110" s="50" t="s">
        <v>27</v>
      </c>
      <c r="O110" s="50" t="s">
        <v>84</v>
      </c>
      <c r="P110" s="54" t="s">
        <v>169</v>
      </c>
      <c r="Q110" s="51">
        <v>166</v>
      </c>
      <c r="R110" s="51" t="s">
        <v>586</v>
      </c>
      <c r="S110" s="127">
        <v>25</v>
      </c>
      <c r="T110" s="52">
        <v>500</v>
      </c>
      <c r="U110" s="52">
        <f t="shared" si="3"/>
        <v>12500</v>
      </c>
      <c r="V110" s="52">
        <f t="shared" si="2"/>
        <v>14000.000000000002</v>
      </c>
      <c r="W110" s="52" t="s">
        <v>263</v>
      </c>
      <c r="X110" s="50">
        <v>2017</v>
      </c>
      <c r="Y110" s="45"/>
    </row>
    <row r="111" spans="2:25" ht="41.25" customHeight="1">
      <c r="B111" s="45" t="s">
        <v>361</v>
      </c>
      <c r="C111" s="89" t="s">
        <v>51</v>
      </c>
      <c r="D111" s="47" t="s">
        <v>1323</v>
      </c>
      <c r="E111" s="47" t="s">
        <v>1324</v>
      </c>
      <c r="F111" s="47" t="s">
        <v>1325</v>
      </c>
      <c r="G111" s="47" t="s">
        <v>1322</v>
      </c>
      <c r="H111" s="48" t="s">
        <v>28</v>
      </c>
      <c r="I111" s="45">
        <v>0</v>
      </c>
      <c r="J111" s="45">
        <v>711000000</v>
      </c>
      <c r="K111" s="45" t="s">
        <v>172</v>
      </c>
      <c r="L111" s="50" t="s">
        <v>41</v>
      </c>
      <c r="M111" s="49" t="s">
        <v>37</v>
      </c>
      <c r="N111" s="50" t="s">
        <v>27</v>
      </c>
      <c r="O111" s="50" t="s">
        <v>84</v>
      </c>
      <c r="P111" s="54" t="s">
        <v>169</v>
      </c>
      <c r="Q111" s="51">
        <v>778</v>
      </c>
      <c r="R111" s="51" t="s">
        <v>1326</v>
      </c>
      <c r="S111" s="127">
        <v>20</v>
      </c>
      <c r="T111" s="52">
        <v>300</v>
      </c>
      <c r="U111" s="52">
        <f t="shared" si="3"/>
        <v>6000</v>
      </c>
      <c r="V111" s="52">
        <f t="shared" si="2"/>
        <v>6720.0000000000009</v>
      </c>
      <c r="W111" s="58"/>
      <c r="X111" s="50">
        <v>2017</v>
      </c>
      <c r="Y111" s="45"/>
    </row>
    <row r="112" spans="2:25" ht="41.25" customHeight="1">
      <c r="B112" s="45" t="s">
        <v>362</v>
      </c>
      <c r="C112" s="47" t="s">
        <v>51</v>
      </c>
      <c r="D112" s="47" t="s">
        <v>1328</v>
      </c>
      <c r="E112" s="47" t="s">
        <v>1329</v>
      </c>
      <c r="F112" s="47" t="s">
        <v>1330</v>
      </c>
      <c r="G112" s="47" t="s">
        <v>1327</v>
      </c>
      <c r="H112" s="48" t="s">
        <v>28</v>
      </c>
      <c r="I112" s="45">
        <v>0</v>
      </c>
      <c r="J112" s="45">
        <v>711000000</v>
      </c>
      <c r="K112" s="45" t="s">
        <v>172</v>
      </c>
      <c r="L112" s="50" t="s">
        <v>41</v>
      </c>
      <c r="M112" s="49" t="s">
        <v>37</v>
      </c>
      <c r="N112" s="50" t="s">
        <v>27</v>
      </c>
      <c r="O112" s="50" t="s">
        <v>84</v>
      </c>
      <c r="P112" s="54" t="s">
        <v>169</v>
      </c>
      <c r="Q112" s="51">
        <v>796</v>
      </c>
      <c r="R112" s="48" t="s">
        <v>44</v>
      </c>
      <c r="S112" s="127">
        <v>1</v>
      </c>
      <c r="T112" s="52">
        <v>45000</v>
      </c>
      <c r="U112" s="52">
        <f t="shared" si="3"/>
        <v>45000</v>
      </c>
      <c r="V112" s="52">
        <f t="shared" si="2"/>
        <v>50400.000000000007</v>
      </c>
      <c r="W112" s="58"/>
      <c r="X112" s="50">
        <v>2017</v>
      </c>
      <c r="Y112" s="45"/>
    </row>
    <row r="113" spans="2:25" ht="51">
      <c r="B113" s="45" t="s">
        <v>363</v>
      </c>
      <c r="C113" s="89" t="s">
        <v>51</v>
      </c>
      <c r="D113" s="47" t="s">
        <v>1332</v>
      </c>
      <c r="E113" s="47" t="s">
        <v>1242</v>
      </c>
      <c r="F113" s="47" t="s">
        <v>1333</v>
      </c>
      <c r="G113" s="47" t="s">
        <v>1331</v>
      </c>
      <c r="H113" s="48" t="s">
        <v>28</v>
      </c>
      <c r="I113" s="45">
        <v>0</v>
      </c>
      <c r="J113" s="45">
        <v>711000000</v>
      </c>
      <c r="K113" s="45" t="s">
        <v>172</v>
      </c>
      <c r="L113" s="50" t="s">
        <v>41</v>
      </c>
      <c r="M113" s="49" t="s">
        <v>37</v>
      </c>
      <c r="N113" s="50" t="s">
        <v>27</v>
      </c>
      <c r="O113" s="50" t="s">
        <v>84</v>
      </c>
      <c r="P113" s="54" t="s">
        <v>169</v>
      </c>
      <c r="Q113" s="51">
        <v>796</v>
      </c>
      <c r="R113" s="48" t="s">
        <v>44</v>
      </c>
      <c r="S113" s="127">
        <v>20</v>
      </c>
      <c r="T113" s="52">
        <v>500</v>
      </c>
      <c r="U113" s="52">
        <f t="shared" si="3"/>
        <v>10000</v>
      </c>
      <c r="V113" s="52">
        <f t="shared" si="2"/>
        <v>11200.000000000002</v>
      </c>
      <c r="W113" s="58"/>
      <c r="X113" s="50">
        <v>2017</v>
      </c>
      <c r="Y113" s="45"/>
    </row>
    <row r="114" spans="2:25" ht="41.25" customHeight="1">
      <c r="B114" s="45" t="s">
        <v>364</v>
      </c>
      <c r="C114" s="89" t="s">
        <v>51</v>
      </c>
      <c r="D114" s="47" t="s">
        <v>1335</v>
      </c>
      <c r="E114" s="47" t="s">
        <v>1336</v>
      </c>
      <c r="F114" s="47" t="s">
        <v>1337</v>
      </c>
      <c r="G114" s="47" t="s">
        <v>1334</v>
      </c>
      <c r="H114" s="48" t="s">
        <v>28</v>
      </c>
      <c r="I114" s="45">
        <v>0</v>
      </c>
      <c r="J114" s="45">
        <v>711000000</v>
      </c>
      <c r="K114" s="45" t="s">
        <v>172</v>
      </c>
      <c r="L114" s="50" t="s">
        <v>41</v>
      </c>
      <c r="M114" s="49" t="s">
        <v>37</v>
      </c>
      <c r="N114" s="50" t="s">
        <v>27</v>
      </c>
      <c r="O114" s="50" t="s">
        <v>84</v>
      </c>
      <c r="P114" s="54" t="s">
        <v>169</v>
      </c>
      <c r="Q114" s="51">
        <v>796</v>
      </c>
      <c r="R114" s="48" t="s">
        <v>44</v>
      </c>
      <c r="S114" s="127">
        <v>10</v>
      </c>
      <c r="T114" s="52">
        <v>3000</v>
      </c>
      <c r="U114" s="52">
        <f t="shared" si="3"/>
        <v>30000</v>
      </c>
      <c r="V114" s="52">
        <f t="shared" si="2"/>
        <v>33600</v>
      </c>
      <c r="W114" s="58"/>
      <c r="X114" s="50">
        <v>2017</v>
      </c>
      <c r="Y114" s="45"/>
    </row>
    <row r="115" spans="2:25" ht="44.25" customHeight="1">
      <c r="B115" s="45" t="s">
        <v>365</v>
      </c>
      <c r="C115" s="89" t="s">
        <v>51</v>
      </c>
      <c r="D115" s="47" t="s">
        <v>1339</v>
      </c>
      <c r="E115" s="47" t="s">
        <v>1340</v>
      </c>
      <c r="F115" s="47" t="s">
        <v>1341</v>
      </c>
      <c r="G115" s="47" t="s">
        <v>1338</v>
      </c>
      <c r="H115" s="48" t="s">
        <v>28</v>
      </c>
      <c r="I115" s="45">
        <v>0</v>
      </c>
      <c r="J115" s="45">
        <v>711000000</v>
      </c>
      <c r="K115" s="45" t="s">
        <v>172</v>
      </c>
      <c r="L115" s="50" t="s">
        <v>41</v>
      </c>
      <c r="M115" s="49" t="s">
        <v>37</v>
      </c>
      <c r="N115" s="50" t="s">
        <v>27</v>
      </c>
      <c r="O115" s="50" t="s">
        <v>84</v>
      </c>
      <c r="P115" s="54" t="s">
        <v>169</v>
      </c>
      <c r="Q115" s="51">
        <v>166</v>
      </c>
      <c r="R115" s="51" t="s">
        <v>586</v>
      </c>
      <c r="S115" s="127">
        <v>100</v>
      </c>
      <c r="T115" s="52">
        <v>250</v>
      </c>
      <c r="U115" s="52">
        <f t="shared" si="3"/>
        <v>25000</v>
      </c>
      <c r="V115" s="52">
        <f t="shared" si="2"/>
        <v>28000.000000000004</v>
      </c>
      <c r="W115" s="58"/>
      <c r="X115" s="50">
        <v>2017</v>
      </c>
      <c r="Y115" s="45"/>
    </row>
    <row r="116" spans="2:25" ht="41.25" customHeight="1">
      <c r="B116" s="45" t="s">
        <v>366</v>
      </c>
      <c r="C116" s="89" t="s">
        <v>51</v>
      </c>
      <c r="D116" s="47" t="s">
        <v>1343</v>
      </c>
      <c r="E116" s="47" t="s">
        <v>1344</v>
      </c>
      <c r="F116" s="47" t="s">
        <v>1345</v>
      </c>
      <c r="G116" s="47" t="s">
        <v>1342</v>
      </c>
      <c r="H116" s="48" t="s">
        <v>42</v>
      </c>
      <c r="I116" s="45">
        <v>0</v>
      </c>
      <c r="J116" s="45">
        <v>711000000</v>
      </c>
      <c r="K116" s="45" t="s">
        <v>172</v>
      </c>
      <c r="L116" s="50" t="s">
        <v>41</v>
      </c>
      <c r="M116" s="49" t="s">
        <v>37</v>
      </c>
      <c r="N116" s="50" t="s">
        <v>27</v>
      </c>
      <c r="O116" s="50" t="s">
        <v>84</v>
      </c>
      <c r="P116" s="54" t="s">
        <v>169</v>
      </c>
      <c r="Q116" s="51">
        <v>796</v>
      </c>
      <c r="R116" s="48" t="s">
        <v>44</v>
      </c>
      <c r="S116" s="127">
        <v>1</v>
      </c>
      <c r="T116" s="52">
        <v>80000</v>
      </c>
      <c r="U116" s="52">
        <f t="shared" si="3"/>
        <v>80000</v>
      </c>
      <c r="V116" s="52">
        <f t="shared" si="2"/>
        <v>89600.000000000015</v>
      </c>
      <c r="W116" s="58"/>
      <c r="X116" s="50">
        <v>2017</v>
      </c>
      <c r="Y116" s="45"/>
    </row>
    <row r="117" spans="2:25" ht="41.25" customHeight="1">
      <c r="B117" s="45" t="s">
        <v>367</v>
      </c>
      <c r="C117" s="89" t="s">
        <v>51</v>
      </c>
      <c r="D117" s="47" t="s">
        <v>1346</v>
      </c>
      <c r="E117" s="47" t="s">
        <v>1347</v>
      </c>
      <c r="F117" s="47" t="s">
        <v>1348</v>
      </c>
      <c r="G117" s="47" t="s">
        <v>1349</v>
      </c>
      <c r="H117" s="48" t="s">
        <v>28</v>
      </c>
      <c r="I117" s="45">
        <v>0</v>
      </c>
      <c r="J117" s="45">
        <v>711000000</v>
      </c>
      <c r="K117" s="45" t="s">
        <v>172</v>
      </c>
      <c r="L117" s="50" t="s">
        <v>41</v>
      </c>
      <c r="M117" s="49" t="s">
        <v>37</v>
      </c>
      <c r="N117" s="50" t="s">
        <v>27</v>
      </c>
      <c r="O117" s="50" t="s">
        <v>84</v>
      </c>
      <c r="P117" s="54" t="s">
        <v>169</v>
      </c>
      <c r="Q117" s="51">
        <v>796</v>
      </c>
      <c r="R117" s="48" t="s">
        <v>44</v>
      </c>
      <c r="S117" s="127">
        <v>3</v>
      </c>
      <c r="T117" s="52">
        <v>1000</v>
      </c>
      <c r="U117" s="52">
        <f t="shared" si="3"/>
        <v>3000</v>
      </c>
      <c r="V117" s="52">
        <f t="shared" si="2"/>
        <v>3360.0000000000005</v>
      </c>
      <c r="W117" s="58"/>
      <c r="X117" s="50">
        <v>2017</v>
      </c>
      <c r="Y117" s="45"/>
    </row>
    <row r="118" spans="2:25" ht="87.75" customHeight="1">
      <c r="B118" s="45" t="s">
        <v>368</v>
      </c>
      <c r="C118" s="89" t="s">
        <v>51</v>
      </c>
      <c r="D118" s="47" t="s">
        <v>1754</v>
      </c>
      <c r="E118" s="47" t="s">
        <v>1360</v>
      </c>
      <c r="F118" s="47" t="s">
        <v>1755</v>
      </c>
      <c r="G118" s="47" t="s">
        <v>1350</v>
      </c>
      <c r="H118" s="48" t="s">
        <v>42</v>
      </c>
      <c r="I118" s="45">
        <v>0</v>
      </c>
      <c r="J118" s="45">
        <v>711000000</v>
      </c>
      <c r="K118" s="45" t="s">
        <v>172</v>
      </c>
      <c r="L118" s="50" t="s">
        <v>41</v>
      </c>
      <c r="M118" s="49" t="s">
        <v>37</v>
      </c>
      <c r="N118" s="50" t="s">
        <v>27</v>
      </c>
      <c r="O118" s="50" t="s">
        <v>84</v>
      </c>
      <c r="P118" s="54" t="s">
        <v>169</v>
      </c>
      <c r="Q118" s="51">
        <v>796</v>
      </c>
      <c r="R118" s="48" t="s">
        <v>44</v>
      </c>
      <c r="S118" s="127">
        <v>20</v>
      </c>
      <c r="T118" s="52">
        <v>8000</v>
      </c>
      <c r="U118" s="52">
        <f t="shared" si="3"/>
        <v>160000</v>
      </c>
      <c r="V118" s="52">
        <f t="shared" si="2"/>
        <v>179200.00000000003</v>
      </c>
      <c r="W118" s="58"/>
      <c r="X118" s="50">
        <v>2017</v>
      </c>
      <c r="Y118" s="45"/>
    </row>
    <row r="119" spans="2:25" ht="59.25" customHeight="1">
      <c r="B119" s="45" t="s">
        <v>369</v>
      </c>
      <c r="C119" s="89" t="s">
        <v>51</v>
      </c>
      <c r="D119" s="47" t="s">
        <v>1352</v>
      </c>
      <c r="E119" s="47" t="s">
        <v>1353</v>
      </c>
      <c r="F119" s="47" t="s">
        <v>1354</v>
      </c>
      <c r="G119" s="47" t="s">
        <v>1351</v>
      </c>
      <c r="H119" s="48" t="s">
        <v>28</v>
      </c>
      <c r="I119" s="45">
        <v>0</v>
      </c>
      <c r="J119" s="45">
        <v>711000000</v>
      </c>
      <c r="K119" s="45" t="s">
        <v>172</v>
      </c>
      <c r="L119" s="50" t="s">
        <v>41</v>
      </c>
      <c r="M119" s="49" t="s">
        <v>37</v>
      </c>
      <c r="N119" s="50" t="s">
        <v>27</v>
      </c>
      <c r="O119" s="50" t="s">
        <v>84</v>
      </c>
      <c r="P119" s="54" t="s">
        <v>169</v>
      </c>
      <c r="Q119" s="131" t="s">
        <v>1356</v>
      </c>
      <c r="R119" s="48" t="s">
        <v>1355</v>
      </c>
      <c r="S119" s="127">
        <v>12</v>
      </c>
      <c r="T119" s="52">
        <v>8333</v>
      </c>
      <c r="U119" s="52">
        <f t="shared" si="3"/>
        <v>99996</v>
      </c>
      <c r="V119" s="52">
        <f t="shared" si="2"/>
        <v>111995.52</v>
      </c>
      <c r="W119" s="58"/>
      <c r="X119" s="50">
        <v>2017</v>
      </c>
      <c r="Y119" s="45"/>
    </row>
    <row r="120" spans="2:25" ht="41.25" customHeight="1">
      <c r="B120" s="45" t="s">
        <v>370</v>
      </c>
      <c r="C120" s="89" t="s">
        <v>51</v>
      </c>
      <c r="D120" s="47" t="s">
        <v>1357</v>
      </c>
      <c r="E120" s="47" t="s">
        <v>1358</v>
      </c>
      <c r="F120" s="47" t="s">
        <v>1359</v>
      </c>
      <c r="G120" s="47" t="s">
        <v>183</v>
      </c>
      <c r="H120" s="48" t="s">
        <v>42</v>
      </c>
      <c r="I120" s="45">
        <v>0</v>
      </c>
      <c r="J120" s="45">
        <v>711000000</v>
      </c>
      <c r="K120" s="45" t="s">
        <v>172</v>
      </c>
      <c r="L120" s="50" t="s">
        <v>41</v>
      </c>
      <c r="M120" s="49" t="s">
        <v>37</v>
      </c>
      <c r="N120" s="50" t="s">
        <v>27</v>
      </c>
      <c r="O120" s="50" t="s">
        <v>84</v>
      </c>
      <c r="P120" s="54" t="s">
        <v>169</v>
      </c>
      <c r="Q120" s="51">
        <v>796</v>
      </c>
      <c r="R120" s="48" t="s">
        <v>44</v>
      </c>
      <c r="S120" s="127">
        <v>10</v>
      </c>
      <c r="T120" s="52">
        <v>8000</v>
      </c>
      <c r="U120" s="52">
        <f t="shared" si="3"/>
        <v>80000</v>
      </c>
      <c r="V120" s="52">
        <f t="shared" si="2"/>
        <v>89600.000000000015</v>
      </c>
      <c r="W120" s="58"/>
      <c r="X120" s="50">
        <v>2017</v>
      </c>
      <c r="Y120" s="45"/>
    </row>
    <row r="121" spans="2:25" ht="41.25" customHeight="1">
      <c r="B121" s="45" t="s">
        <v>371</v>
      </c>
      <c r="C121" s="89" t="s">
        <v>51</v>
      </c>
      <c r="D121" s="47" t="s">
        <v>1362</v>
      </c>
      <c r="E121" s="47" t="s">
        <v>1360</v>
      </c>
      <c r="F121" s="47" t="s">
        <v>184</v>
      </c>
      <c r="G121" s="47" t="s">
        <v>1361</v>
      </c>
      <c r="H121" s="48" t="s">
        <v>42</v>
      </c>
      <c r="I121" s="45">
        <v>0</v>
      </c>
      <c r="J121" s="45">
        <v>711000000</v>
      </c>
      <c r="K121" s="45" t="s">
        <v>172</v>
      </c>
      <c r="L121" s="50" t="s">
        <v>41</v>
      </c>
      <c r="M121" s="49" t="s">
        <v>37</v>
      </c>
      <c r="N121" s="50" t="s">
        <v>27</v>
      </c>
      <c r="O121" s="50" t="s">
        <v>84</v>
      </c>
      <c r="P121" s="54" t="s">
        <v>169</v>
      </c>
      <c r="Q121" s="51">
        <v>796</v>
      </c>
      <c r="R121" s="48" t="s">
        <v>44</v>
      </c>
      <c r="S121" s="127">
        <v>20</v>
      </c>
      <c r="T121" s="52">
        <v>8000</v>
      </c>
      <c r="U121" s="52">
        <f t="shared" si="3"/>
        <v>160000</v>
      </c>
      <c r="V121" s="52">
        <f t="shared" si="2"/>
        <v>179200.00000000003</v>
      </c>
      <c r="W121" s="58"/>
      <c r="X121" s="50">
        <v>2017</v>
      </c>
      <c r="Y121" s="45"/>
    </row>
    <row r="122" spans="2:25" ht="63.75" customHeight="1">
      <c r="B122" s="45" t="s">
        <v>372</v>
      </c>
      <c r="C122" s="89" t="s">
        <v>51</v>
      </c>
      <c r="D122" s="47" t="s">
        <v>1364</v>
      </c>
      <c r="E122" s="47" t="s">
        <v>185</v>
      </c>
      <c r="F122" s="47" t="s">
        <v>1365</v>
      </c>
      <c r="G122" s="47" t="s">
        <v>1363</v>
      </c>
      <c r="H122" s="48" t="s">
        <v>42</v>
      </c>
      <c r="I122" s="45">
        <v>0</v>
      </c>
      <c r="J122" s="45">
        <v>711000000</v>
      </c>
      <c r="K122" s="45" t="s">
        <v>172</v>
      </c>
      <c r="L122" s="50" t="s">
        <v>41</v>
      </c>
      <c r="M122" s="49" t="s">
        <v>37</v>
      </c>
      <c r="N122" s="50" t="s">
        <v>27</v>
      </c>
      <c r="O122" s="50" t="s">
        <v>84</v>
      </c>
      <c r="P122" s="54" t="s">
        <v>169</v>
      </c>
      <c r="Q122" s="51">
        <v>796</v>
      </c>
      <c r="R122" s="48" t="s">
        <v>44</v>
      </c>
      <c r="S122" s="127">
        <v>20</v>
      </c>
      <c r="T122" s="52">
        <v>15000</v>
      </c>
      <c r="U122" s="52">
        <f t="shared" si="3"/>
        <v>300000</v>
      </c>
      <c r="V122" s="52">
        <f t="shared" si="2"/>
        <v>336000.00000000006</v>
      </c>
      <c r="W122" s="58"/>
      <c r="X122" s="50">
        <v>2017</v>
      </c>
      <c r="Y122" s="45"/>
    </row>
    <row r="123" spans="2:25" ht="41.25" customHeight="1">
      <c r="B123" s="45" t="s">
        <v>373</v>
      </c>
      <c r="C123" s="89" t="s">
        <v>51</v>
      </c>
      <c r="D123" s="47" t="s">
        <v>1366</v>
      </c>
      <c r="E123" s="47" t="s">
        <v>1367</v>
      </c>
      <c r="F123" s="47" t="s">
        <v>1368</v>
      </c>
      <c r="G123" s="47" t="s">
        <v>186</v>
      </c>
      <c r="H123" s="48" t="s">
        <v>28</v>
      </c>
      <c r="I123" s="45">
        <v>0</v>
      </c>
      <c r="J123" s="45">
        <v>711000000</v>
      </c>
      <c r="K123" s="45" t="s">
        <v>172</v>
      </c>
      <c r="L123" s="50" t="s">
        <v>41</v>
      </c>
      <c r="M123" s="49" t="s">
        <v>37</v>
      </c>
      <c r="N123" s="50" t="s">
        <v>27</v>
      </c>
      <c r="O123" s="50" t="s">
        <v>84</v>
      </c>
      <c r="P123" s="54" t="s">
        <v>169</v>
      </c>
      <c r="Q123" s="51">
        <v>796</v>
      </c>
      <c r="R123" s="48" t="s">
        <v>44</v>
      </c>
      <c r="S123" s="127">
        <v>20</v>
      </c>
      <c r="T123" s="52">
        <v>200</v>
      </c>
      <c r="U123" s="52">
        <f t="shared" si="3"/>
        <v>4000</v>
      </c>
      <c r="V123" s="52">
        <f t="shared" si="2"/>
        <v>4480</v>
      </c>
      <c r="W123" s="58"/>
      <c r="X123" s="50">
        <v>2017</v>
      </c>
      <c r="Y123" s="45"/>
    </row>
    <row r="124" spans="2:25" ht="41.25" customHeight="1">
      <c r="B124" s="45" t="s">
        <v>374</v>
      </c>
      <c r="C124" s="89" t="s">
        <v>51</v>
      </c>
      <c r="D124" s="47" t="s">
        <v>1378</v>
      </c>
      <c r="E124" s="47" t="s">
        <v>1379</v>
      </c>
      <c r="F124" s="47" t="s">
        <v>1380</v>
      </c>
      <c r="G124" s="47" t="s">
        <v>187</v>
      </c>
      <c r="H124" s="48" t="s">
        <v>28</v>
      </c>
      <c r="I124" s="45">
        <v>0</v>
      </c>
      <c r="J124" s="45">
        <v>711000000</v>
      </c>
      <c r="K124" s="45" t="s">
        <v>172</v>
      </c>
      <c r="L124" s="50" t="s">
        <v>41</v>
      </c>
      <c r="M124" s="49" t="s">
        <v>37</v>
      </c>
      <c r="N124" s="50" t="s">
        <v>27</v>
      </c>
      <c r="O124" s="50" t="s">
        <v>84</v>
      </c>
      <c r="P124" s="54" t="s">
        <v>169</v>
      </c>
      <c r="Q124" s="51">
        <v>796</v>
      </c>
      <c r="R124" s="48" t="s">
        <v>44</v>
      </c>
      <c r="S124" s="127">
        <v>500</v>
      </c>
      <c r="T124" s="52">
        <v>19</v>
      </c>
      <c r="U124" s="52">
        <f t="shared" si="3"/>
        <v>9500</v>
      </c>
      <c r="V124" s="52">
        <f t="shared" si="2"/>
        <v>10640.000000000002</v>
      </c>
      <c r="W124" s="58"/>
      <c r="X124" s="50">
        <v>2017</v>
      </c>
      <c r="Y124" s="45"/>
    </row>
    <row r="125" spans="2:25" ht="41.25" customHeight="1">
      <c r="B125" s="45" t="s">
        <v>375</v>
      </c>
      <c r="C125" s="89" t="s">
        <v>51</v>
      </c>
      <c r="D125" s="47" t="s">
        <v>1381</v>
      </c>
      <c r="E125" s="47" t="s">
        <v>1382</v>
      </c>
      <c r="F125" s="47" t="s">
        <v>1383</v>
      </c>
      <c r="G125" s="47" t="s">
        <v>1384</v>
      </c>
      <c r="H125" s="48" t="s">
        <v>28</v>
      </c>
      <c r="I125" s="45">
        <v>0</v>
      </c>
      <c r="J125" s="45">
        <v>711000000</v>
      </c>
      <c r="K125" s="45" t="s">
        <v>172</v>
      </c>
      <c r="L125" s="50" t="s">
        <v>41</v>
      </c>
      <c r="M125" s="49" t="s">
        <v>37</v>
      </c>
      <c r="N125" s="50" t="s">
        <v>27</v>
      </c>
      <c r="O125" s="50" t="s">
        <v>84</v>
      </c>
      <c r="P125" s="54" t="s">
        <v>169</v>
      </c>
      <c r="Q125" s="51">
        <v>796</v>
      </c>
      <c r="R125" s="48" t="s">
        <v>44</v>
      </c>
      <c r="S125" s="127">
        <v>100</v>
      </c>
      <c r="T125" s="52">
        <v>150</v>
      </c>
      <c r="U125" s="52">
        <f t="shared" si="3"/>
        <v>15000</v>
      </c>
      <c r="V125" s="52">
        <f t="shared" si="2"/>
        <v>16800</v>
      </c>
      <c r="W125" s="58"/>
      <c r="X125" s="50">
        <v>2017</v>
      </c>
      <c r="Y125" s="45"/>
    </row>
    <row r="126" spans="2:25" ht="41.25" customHeight="1">
      <c r="B126" s="45" t="s">
        <v>376</v>
      </c>
      <c r="C126" s="89" t="s">
        <v>51</v>
      </c>
      <c r="D126" s="47" t="s">
        <v>1385</v>
      </c>
      <c r="E126" s="47" t="s">
        <v>1386</v>
      </c>
      <c r="F126" s="47" t="s">
        <v>1387</v>
      </c>
      <c r="G126" s="47" t="s">
        <v>188</v>
      </c>
      <c r="H126" s="48" t="s">
        <v>42</v>
      </c>
      <c r="I126" s="45">
        <v>0</v>
      </c>
      <c r="J126" s="45">
        <v>711000000</v>
      </c>
      <c r="K126" s="45" t="s">
        <v>172</v>
      </c>
      <c r="L126" s="50" t="s">
        <v>41</v>
      </c>
      <c r="M126" s="49" t="s">
        <v>37</v>
      </c>
      <c r="N126" s="50" t="s">
        <v>27</v>
      </c>
      <c r="O126" s="50" t="s">
        <v>84</v>
      </c>
      <c r="P126" s="54" t="s">
        <v>169</v>
      </c>
      <c r="Q126" s="131" t="s">
        <v>1279</v>
      </c>
      <c r="R126" s="48" t="s">
        <v>1278</v>
      </c>
      <c r="S126" s="127">
        <v>144</v>
      </c>
      <c r="T126" s="52">
        <v>1042</v>
      </c>
      <c r="U126" s="52">
        <f t="shared" si="3"/>
        <v>150048</v>
      </c>
      <c r="V126" s="52">
        <f t="shared" si="2"/>
        <v>168053.76000000001</v>
      </c>
      <c r="W126" s="58"/>
      <c r="X126" s="50">
        <v>2017</v>
      </c>
      <c r="Y126" s="45"/>
    </row>
    <row r="127" spans="2:25" ht="41.25" customHeight="1">
      <c r="B127" s="45" t="s">
        <v>377</v>
      </c>
      <c r="C127" s="89" t="s">
        <v>51</v>
      </c>
      <c r="D127" s="47" t="s">
        <v>1388</v>
      </c>
      <c r="E127" s="47" t="s">
        <v>1336</v>
      </c>
      <c r="F127" s="47" t="s">
        <v>1389</v>
      </c>
      <c r="G127" s="47" t="s">
        <v>1390</v>
      </c>
      <c r="H127" s="48" t="s">
        <v>42</v>
      </c>
      <c r="I127" s="45">
        <v>0</v>
      </c>
      <c r="J127" s="45">
        <v>711000000</v>
      </c>
      <c r="K127" s="45" t="s">
        <v>172</v>
      </c>
      <c r="L127" s="50" t="s">
        <v>41</v>
      </c>
      <c r="M127" s="49" t="s">
        <v>37</v>
      </c>
      <c r="N127" s="50" t="s">
        <v>27</v>
      </c>
      <c r="O127" s="50" t="s">
        <v>84</v>
      </c>
      <c r="P127" s="54" t="s">
        <v>169</v>
      </c>
      <c r="Q127" s="51">
        <v>796</v>
      </c>
      <c r="R127" s="48" t="s">
        <v>44</v>
      </c>
      <c r="S127" s="127">
        <v>50</v>
      </c>
      <c r="T127" s="52">
        <v>4500</v>
      </c>
      <c r="U127" s="52">
        <f t="shared" si="3"/>
        <v>225000</v>
      </c>
      <c r="V127" s="52">
        <f t="shared" si="2"/>
        <v>252000.00000000003</v>
      </c>
      <c r="W127" s="58"/>
      <c r="X127" s="50">
        <v>2017</v>
      </c>
      <c r="Y127" s="45"/>
    </row>
    <row r="128" spans="2:25" ht="41.25" customHeight="1">
      <c r="B128" s="45" t="s">
        <v>378</v>
      </c>
      <c r="C128" s="47" t="s">
        <v>51</v>
      </c>
      <c r="D128" s="47" t="s">
        <v>1391</v>
      </c>
      <c r="E128" s="47" t="s">
        <v>1392</v>
      </c>
      <c r="F128" s="47" t="s">
        <v>1393</v>
      </c>
      <c r="G128" s="47" t="s">
        <v>1394</v>
      </c>
      <c r="H128" s="48" t="s">
        <v>28</v>
      </c>
      <c r="I128" s="45">
        <v>0</v>
      </c>
      <c r="J128" s="45">
        <v>711000000</v>
      </c>
      <c r="K128" s="45" t="s">
        <v>172</v>
      </c>
      <c r="L128" s="50" t="s">
        <v>41</v>
      </c>
      <c r="M128" s="49" t="s">
        <v>37</v>
      </c>
      <c r="N128" s="50" t="s">
        <v>27</v>
      </c>
      <c r="O128" s="50" t="s">
        <v>84</v>
      </c>
      <c r="P128" s="54" t="s">
        <v>169</v>
      </c>
      <c r="Q128" s="51">
        <v>796</v>
      </c>
      <c r="R128" s="48" t="s">
        <v>44</v>
      </c>
      <c r="S128" s="127">
        <v>2</v>
      </c>
      <c r="T128" s="52">
        <v>10100</v>
      </c>
      <c r="U128" s="52">
        <f t="shared" si="3"/>
        <v>20200</v>
      </c>
      <c r="V128" s="52">
        <f t="shared" si="2"/>
        <v>22624.000000000004</v>
      </c>
      <c r="W128" s="58"/>
      <c r="X128" s="50">
        <v>2017</v>
      </c>
      <c r="Y128" s="45"/>
    </row>
    <row r="129" spans="2:25" ht="41.25" customHeight="1">
      <c r="B129" s="45" t="s">
        <v>379</v>
      </c>
      <c r="C129" s="89" t="s">
        <v>51</v>
      </c>
      <c r="D129" s="47" t="s">
        <v>1395</v>
      </c>
      <c r="E129" s="47" t="s">
        <v>1396</v>
      </c>
      <c r="F129" s="47" t="s">
        <v>1397</v>
      </c>
      <c r="G129" s="47" t="s">
        <v>189</v>
      </c>
      <c r="H129" s="48" t="s">
        <v>28</v>
      </c>
      <c r="I129" s="45">
        <v>0</v>
      </c>
      <c r="J129" s="45">
        <v>711000000</v>
      </c>
      <c r="K129" s="45" t="s">
        <v>172</v>
      </c>
      <c r="L129" s="50" t="s">
        <v>41</v>
      </c>
      <c r="M129" s="49" t="s">
        <v>37</v>
      </c>
      <c r="N129" s="50" t="s">
        <v>27</v>
      </c>
      <c r="O129" s="50" t="s">
        <v>84</v>
      </c>
      <c r="P129" s="54" t="s">
        <v>169</v>
      </c>
      <c r="Q129" s="51">
        <v>796</v>
      </c>
      <c r="R129" s="48" t="s">
        <v>44</v>
      </c>
      <c r="S129" s="127">
        <v>20</v>
      </c>
      <c r="T129" s="52">
        <v>800</v>
      </c>
      <c r="U129" s="52">
        <f t="shared" si="3"/>
        <v>16000</v>
      </c>
      <c r="V129" s="52">
        <f t="shared" si="2"/>
        <v>17920</v>
      </c>
      <c r="W129" s="58"/>
      <c r="X129" s="50">
        <v>2017</v>
      </c>
      <c r="Y129" s="45"/>
    </row>
    <row r="130" spans="2:25" ht="41.25" customHeight="1">
      <c r="B130" s="45" t="s">
        <v>380</v>
      </c>
      <c r="C130" s="89" t="s">
        <v>51</v>
      </c>
      <c r="D130" s="47" t="s">
        <v>1388</v>
      </c>
      <c r="E130" s="47" t="s">
        <v>1336</v>
      </c>
      <c r="F130" s="47" t="s">
        <v>1389</v>
      </c>
      <c r="G130" s="47" t="s">
        <v>190</v>
      </c>
      <c r="H130" s="48" t="s">
        <v>42</v>
      </c>
      <c r="I130" s="45">
        <v>0</v>
      </c>
      <c r="J130" s="45">
        <v>711000000</v>
      </c>
      <c r="K130" s="45" t="s">
        <v>172</v>
      </c>
      <c r="L130" s="50" t="s">
        <v>41</v>
      </c>
      <c r="M130" s="49" t="s">
        <v>37</v>
      </c>
      <c r="N130" s="50" t="s">
        <v>27</v>
      </c>
      <c r="O130" s="50" t="s">
        <v>84</v>
      </c>
      <c r="P130" s="54" t="s">
        <v>169</v>
      </c>
      <c r="Q130" s="51">
        <v>796</v>
      </c>
      <c r="R130" s="48" t="s">
        <v>44</v>
      </c>
      <c r="S130" s="127">
        <v>20</v>
      </c>
      <c r="T130" s="52">
        <v>10000</v>
      </c>
      <c r="U130" s="52">
        <f t="shared" si="3"/>
        <v>200000</v>
      </c>
      <c r="V130" s="52">
        <f t="shared" si="2"/>
        <v>224000.00000000003</v>
      </c>
      <c r="W130" s="58"/>
      <c r="X130" s="50">
        <v>2017</v>
      </c>
      <c r="Y130" s="45"/>
    </row>
    <row r="131" spans="2:25" ht="41.25" customHeight="1">
      <c r="B131" s="45" t="s">
        <v>381</v>
      </c>
      <c r="C131" s="89" t="s">
        <v>51</v>
      </c>
      <c r="D131" s="47" t="s">
        <v>1398</v>
      </c>
      <c r="E131" s="47" t="s">
        <v>1399</v>
      </c>
      <c r="F131" s="47" t="s">
        <v>1400</v>
      </c>
      <c r="G131" s="47" t="s">
        <v>191</v>
      </c>
      <c r="H131" s="48" t="s">
        <v>28</v>
      </c>
      <c r="I131" s="45">
        <v>0</v>
      </c>
      <c r="J131" s="45">
        <v>711000000</v>
      </c>
      <c r="K131" s="45" t="s">
        <v>172</v>
      </c>
      <c r="L131" s="50" t="s">
        <v>41</v>
      </c>
      <c r="M131" s="49" t="s">
        <v>37</v>
      </c>
      <c r="N131" s="50" t="s">
        <v>27</v>
      </c>
      <c r="O131" s="50" t="s">
        <v>84</v>
      </c>
      <c r="P131" s="54" t="s">
        <v>169</v>
      </c>
      <c r="Q131" s="51">
        <v>839</v>
      </c>
      <c r="R131" s="48" t="s">
        <v>1197</v>
      </c>
      <c r="S131" s="127">
        <v>2</v>
      </c>
      <c r="T131" s="52">
        <v>30000</v>
      </c>
      <c r="U131" s="52">
        <f t="shared" si="3"/>
        <v>60000</v>
      </c>
      <c r="V131" s="52">
        <f t="shared" si="2"/>
        <v>67200</v>
      </c>
      <c r="W131" s="58"/>
      <c r="X131" s="50">
        <v>2017</v>
      </c>
      <c r="Y131" s="45"/>
    </row>
    <row r="132" spans="2:25" ht="41.25" customHeight="1">
      <c r="B132" s="45" t="s">
        <v>382</v>
      </c>
      <c r="C132" s="89" t="s">
        <v>51</v>
      </c>
      <c r="D132" s="47" t="s">
        <v>1402</v>
      </c>
      <c r="E132" s="47" t="s">
        <v>192</v>
      </c>
      <c r="F132" s="47" t="s">
        <v>1403</v>
      </c>
      <c r="G132" s="47" t="s">
        <v>1401</v>
      </c>
      <c r="H132" s="48" t="s">
        <v>28</v>
      </c>
      <c r="I132" s="45">
        <v>0</v>
      </c>
      <c r="J132" s="45">
        <v>711000000</v>
      </c>
      <c r="K132" s="45" t="s">
        <v>172</v>
      </c>
      <c r="L132" s="50" t="s">
        <v>41</v>
      </c>
      <c r="M132" s="49" t="s">
        <v>37</v>
      </c>
      <c r="N132" s="50" t="s">
        <v>27</v>
      </c>
      <c r="O132" s="50" t="s">
        <v>84</v>
      </c>
      <c r="P132" s="54" t="s">
        <v>169</v>
      </c>
      <c r="Q132" s="51">
        <v>796</v>
      </c>
      <c r="R132" s="48" t="s">
        <v>44</v>
      </c>
      <c r="S132" s="127">
        <v>25</v>
      </c>
      <c r="T132" s="52">
        <v>500</v>
      </c>
      <c r="U132" s="52">
        <f t="shared" si="3"/>
        <v>12500</v>
      </c>
      <c r="V132" s="52">
        <f t="shared" si="2"/>
        <v>14000.000000000002</v>
      </c>
      <c r="W132" s="58"/>
      <c r="X132" s="50">
        <v>2017</v>
      </c>
      <c r="Y132" s="45"/>
    </row>
    <row r="133" spans="2:25" ht="41.25" customHeight="1">
      <c r="B133" s="45" t="s">
        <v>383</v>
      </c>
      <c r="C133" s="89" t="s">
        <v>51</v>
      </c>
      <c r="D133" s="47" t="s">
        <v>1405</v>
      </c>
      <c r="E133" s="47" t="s">
        <v>194</v>
      </c>
      <c r="F133" s="47" t="s">
        <v>1406</v>
      </c>
      <c r="G133" s="47" t="s">
        <v>1404</v>
      </c>
      <c r="H133" s="48" t="s">
        <v>28</v>
      </c>
      <c r="I133" s="45">
        <v>0</v>
      </c>
      <c r="J133" s="45">
        <v>711000000</v>
      </c>
      <c r="K133" s="45" t="s">
        <v>172</v>
      </c>
      <c r="L133" s="50" t="s">
        <v>41</v>
      </c>
      <c r="M133" s="49" t="s">
        <v>37</v>
      </c>
      <c r="N133" s="50" t="s">
        <v>27</v>
      </c>
      <c r="O133" s="50" t="s">
        <v>84</v>
      </c>
      <c r="P133" s="54" t="s">
        <v>169</v>
      </c>
      <c r="Q133" s="51">
        <v>796</v>
      </c>
      <c r="R133" s="48" t="s">
        <v>44</v>
      </c>
      <c r="S133" s="127">
        <v>25</v>
      </c>
      <c r="T133" s="52">
        <v>31</v>
      </c>
      <c r="U133" s="52">
        <f t="shared" si="3"/>
        <v>775</v>
      </c>
      <c r="V133" s="52">
        <f t="shared" si="2"/>
        <v>868.00000000000011</v>
      </c>
      <c r="W133" s="58"/>
      <c r="X133" s="50">
        <v>2017</v>
      </c>
      <c r="Y133" s="45"/>
    </row>
    <row r="134" spans="2:25" ht="41.25" customHeight="1">
      <c r="B134" s="45" t="s">
        <v>384</v>
      </c>
      <c r="C134" s="89" t="s">
        <v>51</v>
      </c>
      <c r="D134" s="47" t="s">
        <v>1405</v>
      </c>
      <c r="E134" s="47" t="s">
        <v>194</v>
      </c>
      <c r="F134" s="47" t="s">
        <v>1406</v>
      </c>
      <c r="G134" s="47" t="s">
        <v>1407</v>
      </c>
      <c r="H134" s="48" t="s">
        <v>28</v>
      </c>
      <c r="I134" s="45">
        <v>0</v>
      </c>
      <c r="J134" s="45">
        <v>711000000</v>
      </c>
      <c r="K134" s="45" t="s">
        <v>172</v>
      </c>
      <c r="L134" s="50" t="s">
        <v>41</v>
      </c>
      <c r="M134" s="49" t="s">
        <v>37</v>
      </c>
      <c r="N134" s="50" t="s">
        <v>27</v>
      </c>
      <c r="O134" s="50" t="s">
        <v>84</v>
      </c>
      <c r="P134" s="54" t="s">
        <v>169</v>
      </c>
      <c r="Q134" s="51">
        <v>796</v>
      </c>
      <c r="R134" s="48" t="s">
        <v>44</v>
      </c>
      <c r="S134" s="127">
        <v>25</v>
      </c>
      <c r="T134" s="52">
        <v>45</v>
      </c>
      <c r="U134" s="52">
        <f t="shared" si="3"/>
        <v>1125</v>
      </c>
      <c r="V134" s="52">
        <f t="shared" si="2"/>
        <v>1260.0000000000002</v>
      </c>
      <c r="W134" s="58"/>
      <c r="X134" s="50">
        <v>2017</v>
      </c>
      <c r="Y134" s="45"/>
    </row>
    <row r="135" spans="2:25" ht="41.25" customHeight="1">
      <c r="B135" s="45" t="s">
        <v>385</v>
      </c>
      <c r="C135" s="89" t="s">
        <v>51</v>
      </c>
      <c r="D135" s="47" t="s">
        <v>1405</v>
      </c>
      <c r="E135" s="47" t="s">
        <v>194</v>
      </c>
      <c r="F135" s="47" t="s">
        <v>1406</v>
      </c>
      <c r="G135" s="47" t="s">
        <v>1408</v>
      </c>
      <c r="H135" s="48" t="s">
        <v>28</v>
      </c>
      <c r="I135" s="45">
        <v>0</v>
      </c>
      <c r="J135" s="45">
        <v>711000000</v>
      </c>
      <c r="K135" s="45" t="s">
        <v>172</v>
      </c>
      <c r="L135" s="50" t="s">
        <v>41</v>
      </c>
      <c r="M135" s="49" t="s">
        <v>37</v>
      </c>
      <c r="N135" s="50" t="s">
        <v>27</v>
      </c>
      <c r="O135" s="50" t="s">
        <v>84</v>
      </c>
      <c r="P135" s="54" t="s">
        <v>169</v>
      </c>
      <c r="Q135" s="51">
        <v>796</v>
      </c>
      <c r="R135" s="48" t="s">
        <v>44</v>
      </c>
      <c r="S135" s="127">
        <v>25</v>
      </c>
      <c r="T135" s="52">
        <v>52</v>
      </c>
      <c r="U135" s="52">
        <f t="shared" si="3"/>
        <v>1300</v>
      </c>
      <c r="V135" s="52">
        <f t="shared" si="2"/>
        <v>1456.0000000000002</v>
      </c>
      <c r="W135" s="58"/>
      <c r="X135" s="50">
        <v>2017</v>
      </c>
      <c r="Y135" s="45"/>
    </row>
    <row r="136" spans="2:25" ht="41.25" customHeight="1">
      <c r="B136" s="45" t="s">
        <v>386</v>
      </c>
      <c r="C136" s="89" t="s">
        <v>51</v>
      </c>
      <c r="D136" s="47" t="s">
        <v>1405</v>
      </c>
      <c r="E136" s="47" t="s">
        <v>194</v>
      </c>
      <c r="F136" s="47" t="s">
        <v>1406</v>
      </c>
      <c r="G136" s="47" t="s">
        <v>1409</v>
      </c>
      <c r="H136" s="48" t="s">
        <v>28</v>
      </c>
      <c r="I136" s="45">
        <v>0</v>
      </c>
      <c r="J136" s="45">
        <v>711000000</v>
      </c>
      <c r="K136" s="45" t="s">
        <v>172</v>
      </c>
      <c r="L136" s="50" t="s">
        <v>41</v>
      </c>
      <c r="M136" s="49" t="s">
        <v>37</v>
      </c>
      <c r="N136" s="50" t="s">
        <v>27</v>
      </c>
      <c r="O136" s="50" t="s">
        <v>84</v>
      </c>
      <c r="P136" s="54" t="s">
        <v>169</v>
      </c>
      <c r="Q136" s="51">
        <v>796</v>
      </c>
      <c r="R136" s="48" t="s">
        <v>44</v>
      </c>
      <c r="S136" s="127">
        <v>25</v>
      </c>
      <c r="T136" s="52">
        <v>74</v>
      </c>
      <c r="U136" s="52">
        <f t="shared" si="3"/>
        <v>1850</v>
      </c>
      <c r="V136" s="52">
        <f t="shared" si="2"/>
        <v>2072</v>
      </c>
      <c r="W136" s="58"/>
      <c r="X136" s="50">
        <v>2017</v>
      </c>
      <c r="Y136" s="45"/>
    </row>
    <row r="137" spans="2:25" ht="41.25" customHeight="1">
      <c r="B137" s="45" t="s">
        <v>387</v>
      </c>
      <c r="C137" s="89" t="s">
        <v>51</v>
      </c>
      <c r="D137" s="47" t="s">
        <v>1410</v>
      </c>
      <c r="E137" s="47" t="s">
        <v>193</v>
      </c>
      <c r="F137" s="47" t="s">
        <v>1411</v>
      </c>
      <c r="G137" s="47" t="s">
        <v>1412</v>
      </c>
      <c r="H137" s="48" t="s">
        <v>28</v>
      </c>
      <c r="I137" s="45">
        <v>0</v>
      </c>
      <c r="J137" s="45">
        <v>711000000</v>
      </c>
      <c r="K137" s="45" t="s">
        <v>172</v>
      </c>
      <c r="L137" s="50" t="s">
        <v>41</v>
      </c>
      <c r="M137" s="49" t="s">
        <v>37</v>
      </c>
      <c r="N137" s="50" t="s">
        <v>27</v>
      </c>
      <c r="O137" s="50" t="s">
        <v>84</v>
      </c>
      <c r="P137" s="54" t="s">
        <v>169</v>
      </c>
      <c r="Q137" s="51">
        <v>796</v>
      </c>
      <c r="R137" s="48" t="s">
        <v>44</v>
      </c>
      <c r="S137" s="127">
        <v>25</v>
      </c>
      <c r="T137" s="52">
        <v>186</v>
      </c>
      <c r="U137" s="52">
        <f t="shared" si="3"/>
        <v>4650</v>
      </c>
      <c r="V137" s="52">
        <f t="shared" si="2"/>
        <v>5208.0000000000009</v>
      </c>
      <c r="W137" s="58"/>
      <c r="X137" s="50">
        <v>2017</v>
      </c>
      <c r="Y137" s="45"/>
    </row>
    <row r="138" spans="2:25" ht="41.25" customHeight="1">
      <c r="B138" s="45" t="s">
        <v>388</v>
      </c>
      <c r="C138" s="89" t="s">
        <v>51</v>
      </c>
      <c r="D138" s="47" t="s">
        <v>1410</v>
      </c>
      <c r="E138" s="47" t="s">
        <v>193</v>
      </c>
      <c r="F138" s="47" t="s">
        <v>1411</v>
      </c>
      <c r="G138" s="47" t="s">
        <v>1413</v>
      </c>
      <c r="H138" s="48" t="s">
        <v>28</v>
      </c>
      <c r="I138" s="45">
        <v>0</v>
      </c>
      <c r="J138" s="45">
        <v>711000000</v>
      </c>
      <c r="K138" s="45" t="s">
        <v>172</v>
      </c>
      <c r="L138" s="50" t="s">
        <v>41</v>
      </c>
      <c r="M138" s="49" t="s">
        <v>37</v>
      </c>
      <c r="N138" s="50" t="s">
        <v>27</v>
      </c>
      <c r="O138" s="50" t="s">
        <v>84</v>
      </c>
      <c r="P138" s="54" t="s">
        <v>169</v>
      </c>
      <c r="Q138" s="51">
        <v>796</v>
      </c>
      <c r="R138" s="48" t="s">
        <v>44</v>
      </c>
      <c r="S138" s="127">
        <v>25</v>
      </c>
      <c r="T138" s="52">
        <v>258</v>
      </c>
      <c r="U138" s="52">
        <f t="shared" si="3"/>
        <v>6450</v>
      </c>
      <c r="V138" s="52">
        <f t="shared" si="2"/>
        <v>7224.0000000000009</v>
      </c>
      <c r="W138" s="58"/>
      <c r="X138" s="50">
        <v>2017</v>
      </c>
      <c r="Y138" s="45"/>
    </row>
    <row r="139" spans="2:25" ht="41.25" customHeight="1">
      <c r="B139" s="45" t="s">
        <v>389</v>
      </c>
      <c r="C139" s="89" t="s">
        <v>51</v>
      </c>
      <c r="D139" s="47" t="s">
        <v>1410</v>
      </c>
      <c r="E139" s="47" t="s">
        <v>193</v>
      </c>
      <c r="F139" s="47" t="s">
        <v>1411</v>
      </c>
      <c r="G139" s="47" t="s">
        <v>1414</v>
      </c>
      <c r="H139" s="48" t="s">
        <v>28</v>
      </c>
      <c r="I139" s="45">
        <v>0</v>
      </c>
      <c r="J139" s="45">
        <v>711000000</v>
      </c>
      <c r="K139" s="45" t="s">
        <v>172</v>
      </c>
      <c r="L139" s="50" t="s">
        <v>41</v>
      </c>
      <c r="M139" s="49" t="s">
        <v>37</v>
      </c>
      <c r="N139" s="50" t="s">
        <v>27</v>
      </c>
      <c r="O139" s="50" t="s">
        <v>84</v>
      </c>
      <c r="P139" s="54" t="s">
        <v>169</v>
      </c>
      <c r="Q139" s="51">
        <v>796</v>
      </c>
      <c r="R139" s="48" t="s">
        <v>44</v>
      </c>
      <c r="S139" s="127">
        <v>25</v>
      </c>
      <c r="T139" s="52">
        <v>228</v>
      </c>
      <c r="U139" s="52">
        <f t="shared" si="3"/>
        <v>5700</v>
      </c>
      <c r="V139" s="52">
        <f t="shared" si="2"/>
        <v>6384.0000000000009</v>
      </c>
      <c r="W139" s="58"/>
      <c r="X139" s="50">
        <v>2017</v>
      </c>
      <c r="Y139" s="45"/>
    </row>
    <row r="140" spans="2:25" ht="41.25" customHeight="1">
      <c r="B140" s="45" t="s">
        <v>390</v>
      </c>
      <c r="C140" s="89" t="s">
        <v>51</v>
      </c>
      <c r="D140" s="47" t="s">
        <v>1410</v>
      </c>
      <c r="E140" s="47" t="s">
        <v>193</v>
      </c>
      <c r="F140" s="47" t="s">
        <v>1411</v>
      </c>
      <c r="G140" s="47" t="s">
        <v>1415</v>
      </c>
      <c r="H140" s="48" t="s">
        <v>28</v>
      </c>
      <c r="I140" s="45">
        <v>0</v>
      </c>
      <c r="J140" s="45">
        <v>711000000</v>
      </c>
      <c r="K140" s="45" t="s">
        <v>172</v>
      </c>
      <c r="L140" s="50" t="s">
        <v>41</v>
      </c>
      <c r="M140" s="49" t="s">
        <v>37</v>
      </c>
      <c r="N140" s="50" t="s">
        <v>27</v>
      </c>
      <c r="O140" s="50" t="s">
        <v>84</v>
      </c>
      <c r="P140" s="54" t="s">
        <v>169</v>
      </c>
      <c r="Q140" s="51">
        <v>796</v>
      </c>
      <c r="R140" s="48" t="s">
        <v>44</v>
      </c>
      <c r="S140" s="127">
        <v>25</v>
      </c>
      <c r="T140" s="52">
        <v>277</v>
      </c>
      <c r="U140" s="52">
        <f t="shared" si="3"/>
        <v>6925</v>
      </c>
      <c r="V140" s="52">
        <f t="shared" si="2"/>
        <v>7756.0000000000009</v>
      </c>
      <c r="W140" s="58"/>
      <c r="X140" s="50">
        <v>2017</v>
      </c>
      <c r="Y140" s="45"/>
    </row>
    <row r="141" spans="2:25" ht="41.25" customHeight="1">
      <c r="B141" s="45" t="s">
        <v>391</v>
      </c>
      <c r="C141" s="89" t="s">
        <v>51</v>
      </c>
      <c r="D141" s="47" t="s">
        <v>1410</v>
      </c>
      <c r="E141" s="47" t="s">
        <v>193</v>
      </c>
      <c r="F141" s="47" t="s">
        <v>1411</v>
      </c>
      <c r="G141" s="47" t="s">
        <v>1416</v>
      </c>
      <c r="H141" s="48" t="s">
        <v>28</v>
      </c>
      <c r="I141" s="45">
        <v>0</v>
      </c>
      <c r="J141" s="45">
        <v>711000000</v>
      </c>
      <c r="K141" s="45" t="s">
        <v>172</v>
      </c>
      <c r="L141" s="50" t="s">
        <v>41</v>
      </c>
      <c r="M141" s="49" t="s">
        <v>37</v>
      </c>
      <c r="N141" s="50" t="s">
        <v>27</v>
      </c>
      <c r="O141" s="50" t="s">
        <v>84</v>
      </c>
      <c r="P141" s="54" t="s">
        <v>169</v>
      </c>
      <c r="Q141" s="51">
        <v>796</v>
      </c>
      <c r="R141" s="48" t="s">
        <v>44</v>
      </c>
      <c r="S141" s="127">
        <v>25</v>
      </c>
      <c r="T141" s="52">
        <v>399</v>
      </c>
      <c r="U141" s="52">
        <f t="shared" si="3"/>
        <v>9975</v>
      </c>
      <c r="V141" s="52">
        <f t="shared" si="2"/>
        <v>11172.000000000002</v>
      </c>
      <c r="W141" s="58"/>
      <c r="X141" s="50">
        <v>2017</v>
      </c>
      <c r="Y141" s="45"/>
    </row>
    <row r="142" spans="2:25" ht="41.25" customHeight="1">
      <c r="B142" s="45" t="s">
        <v>392</v>
      </c>
      <c r="C142" s="89" t="s">
        <v>51</v>
      </c>
      <c r="D142" s="47" t="s">
        <v>1410</v>
      </c>
      <c r="E142" s="47" t="s">
        <v>193</v>
      </c>
      <c r="F142" s="47" t="s">
        <v>1411</v>
      </c>
      <c r="G142" s="47" t="s">
        <v>1417</v>
      </c>
      <c r="H142" s="48" t="s">
        <v>28</v>
      </c>
      <c r="I142" s="45">
        <v>0</v>
      </c>
      <c r="J142" s="45">
        <v>711000000</v>
      </c>
      <c r="K142" s="45" t="s">
        <v>172</v>
      </c>
      <c r="L142" s="50" t="s">
        <v>41</v>
      </c>
      <c r="M142" s="49" t="s">
        <v>37</v>
      </c>
      <c r="N142" s="50" t="s">
        <v>27</v>
      </c>
      <c r="O142" s="50" t="s">
        <v>84</v>
      </c>
      <c r="P142" s="54" t="s">
        <v>169</v>
      </c>
      <c r="Q142" s="51">
        <v>796</v>
      </c>
      <c r="R142" s="48" t="s">
        <v>44</v>
      </c>
      <c r="S142" s="127">
        <v>25</v>
      </c>
      <c r="T142" s="52">
        <v>537</v>
      </c>
      <c r="U142" s="52">
        <f t="shared" si="3"/>
        <v>13425</v>
      </c>
      <c r="V142" s="52">
        <f t="shared" si="2"/>
        <v>15036.000000000002</v>
      </c>
      <c r="W142" s="58"/>
      <c r="X142" s="50">
        <v>2017</v>
      </c>
      <c r="Y142" s="45"/>
    </row>
    <row r="143" spans="2:25" ht="41.25" customHeight="1">
      <c r="B143" s="45" t="s">
        <v>393</v>
      </c>
      <c r="C143" s="89" t="s">
        <v>51</v>
      </c>
      <c r="D143" s="47" t="s">
        <v>1424</v>
      </c>
      <c r="E143" s="47" t="s">
        <v>193</v>
      </c>
      <c r="F143" s="47" t="s">
        <v>1425</v>
      </c>
      <c r="G143" s="47" t="s">
        <v>1418</v>
      </c>
      <c r="H143" s="48" t="s">
        <v>28</v>
      </c>
      <c r="I143" s="45">
        <v>0</v>
      </c>
      <c r="J143" s="45">
        <v>711000000</v>
      </c>
      <c r="K143" s="45" t="s">
        <v>172</v>
      </c>
      <c r="L143" s="50" t="s">
        <v>41</v>
      </c>
      <c r="M143" s="49" t="s">
        <v>37</v>
      </c>
      <c r="N143" s="50" t="s">
        <v>27</v>
      </c>
      <c r="O143" s="50" t="s">
        <v>84</v>
      </c>
      <c r="P143" s="54" t="s">
        <v>169</v>
      </c>
      <c r="Q143" s="51">
        <v>796</v>
      </c>
      <c r="R143" s="48" t="s">
        <v>44</v>
      </c>
      <c r="S143" s="127">
        <v>25</v>
      </c>
      <c r="T143" s="52">
        <v>319</v>
      </c>
      <c r="U143" s="52">
        <f t="shared" si="3"/>
        <v>7975</v>
      </c>
      <c r="V143" s="52">
        <f t="shared" si="2"/>
        <v>8932</v>
      </c>
      <c r="W143" s="58"/>
      <c r="X143" s="50">
        <v>2017</v>
      </c>
      <c r="Y143" s="45"/>
    </row>
    <row r="144" spans="2:25" ht="41.25" customHeight="1">
      <c r="B144" s="45" t="s">
        <v>394</v>
      </c>
      <c r="C144" s="89" t="s">
        <v>51</v>
      </c>
      <c r="D144" s="47" t="s">
        <v>1424</v>
      </c>
      <c r="E144" s="47" t="s">
        <v>193</v>
      </c>
      <c r="F144" s="47" t="s">
        <v>1425</v>
      </c>
      <c r="G144" s="47" t="s">
        <v>1419</v>
      </c>
      <c r="H144" s="48" t="s">
        <v>28</v>
      </c>
      <c r="I144" s="45">
        <v>0</v>
      </c>
      <c r="J144" s="45">
        <v>711000000</v>
      </c>
      <c r="K144" s="45" t="s">
        <v>172</v>
      </c>
      <c r="L144" s="50" t="s">
        <v>41</v>
      </c>
      <c r="M144" s="49" t="s">
        <v>37</v>
      </c>
      <c r="N144" s="50" t="s">
        <v>27</v>
      </c>
      <c r="O144" s="50" t="s">
        <v>84</v>
      </c>
      <c r="P144" s="54" t="s">
        <v>169</v>
      </c>
      <c r="Q144" s="51">
        <v>796</v>
      </c>
      <c r="R144" s="48" t="s">
        <v>44</v>
      </c>
      <c r="S144" s="127">
        <v>25</v>
      </c>
      <c r="T144" s="52">
        <v>361</v>
      </c>
      <c r="U144" s="52">
        <f t="shared" si="3"/>
        <v>9025</v>
      </c>
      <c r="V144" s="52">
        <f t="shared" si="2"/>
        <v>10108.000000000002</v>
      </c>
      <c r="W144" s="58"/>
      <c r="X144" s="50">
        <v>2017</v>
      </c>
      <c r="Y144" s="45"/>
    </row>
    <row r="145" spans="2:25" ht="41.25" customHeight="1">
      <c r="B145" s="45" t="s">
        <v>395</v>
      </c>
      <c r="C145" s="89" t="s">
        <v>51</v>
      </c>
      <c r="D145" s="47" t="s">
        <v>1424</v>
      </c>
      <c r="E145" s="47" t="s">
        <v>193</v>
      </c>
      <c r="F145" s="47" t="s">
        <v>1425</v>
      </c>
      <c r="G145" s="47" t="s">
        <v>1420</v>
      </c>
      <c r="H145" s="48" t="s">
        <v>28</v>
      </c>
      <c r="I145" s="45">
        <v>0</v>
      </c>
      <c r="J145" s="45">
        <v>711000000</v>
      </c>
      <c r="K145" s="45" t="s">
        <v>172</v>
      </c>
      <c r="L145" s="50" t="s">
        <v>41</v>
      </c>
      <c r="M145" s="49" t="s">
        <v>37</v>
      </c>
      <c r="N145" s="50" t="s">
        <v>27</v>
      </c>
      <c r="O145" s="50" t="s">
        <v>84</v>
      </c>
      <c r="P145" s="54" t="s">
        <v>169</v>
      </c>
      <c r="Q145" s="51">
        <v>796</v>
      </c>
      <c r="R145" s="48" t="s">
        <v>44</v>
      </c>
      <c r="S145" s="127">
        <v>25</v>
      </c>
      <c r="T145" s="52">
        <v>223</v>
      </c>
      <c r="U145" s="52">
        <f t="shared" si="3"/>
        <v>5575</v>
      </c>
      <c r="V145" s="52">
        <f t="shared" si="2"/>
        <v>6244.0000000000009</v>
      </c>
      <c r="W145" s="58"/>
      <c r="X145" s="50">
        <v>2017</v>
      </c>
      <c r="Y145" s="45"/>
    </row>
    <row r="146" spans="2:25" ht="41.25" customHeight="1">
      <c r="B146" s="45" t="s">
        <v>396</v>
      </c>
      <c r="C146" s="89" t="s">
        <v>51</v>
      </c>
      <c r="D146" s="47" t="s">
        <v>1424</v>
      </c>
      <c r="E146" s="47" t="s">
        <v>193</v>
      </c>
      <c r="F146" s="47" t="s">
        <v>1425</v>
      </c>
      <c r="G146" s="47" t="s">
        <v>1421</v>
      </c>
      <c r="H146" s="48" t="s">
        <v>28</v>
      </c>
      <c r="I146" s="45">
        <v>0</v>
      </c>
      <c r="J146" s="45">
        <v>711000000</v>
      </c>
      <c r="K146" s="45" t="s">
        <v>172</v>
      </c>
      <c r="L146" s="50" t="s">
        <v>41</v>
      </c>
      <c r="M146" s="49" t="s">
        <v>37</v>
      </c>
      <c r="N146" s="50" t="s">
        <v>27</v>
      </c>
      <c r="O146" s="50" t="s">
        <v>84</v>
      </c>
      <c r="P146" s="54" t="s">
        <v>169</v>
      </c>
      <c r="Q146" s="51">
        <v>796</v>
      </c>
      <c r="R146" s="48" t="s">
        <v>44</v>
      </c>
      <c r="S146" s="127">
        <v>25</v>
      </c>
      <c r="T146" s="52">
        <v>344</v>
      </c>
      <c r="U146" s="52">
        <f t="shared" si="3"/>
        <v>8600</v>
      </c>
      <c r="V146" s="52">
        <f t="shared" si="2"/>
        <v>9632.0000000000018</v>
      </c>
      <c r="W146" s="58"/>
      <c r="X146" s="50">
        <v>2017</v>
      </c>
      <c r="Y146" s="45"/>
    </row>
    <row r="147" spans="2:25" ht="41.25" customHeight="1">
      <c r="B147" s="45" t="s">
        <v>397</v>
      </c>
      <c r="C147" s="89" t="s">
        <v>51</v>
      </c>
      <c r="D147" s="47" t="s">
        <v>1424</v>
      </c>
      <c r="E147" s="47" t="s">
        <v>193</v>
      </c>
      <c r="F147" s="47" t="s">
        <v>1425</v>
      </c>
      <c r="G147" s="47" t="s">
        <v>1422</v>
      </c>
      <c r="H147" s="48" t="s">
        <v>28</v>
      </c>
      <c r="I147" s="45">
        <v>0</v>
      </c>
      <c r="J147" s="45">
        <v>711000000</v>
      </c>
      <c r="K147" s="45" t="s">
        <v>172</v>
      </c>
      <c r="L147" s="50" t="s">
        <v>41</v>
      </c>
      <c r="M147" s="49" t="s">
        <v>37</v>
      </c>
      <c r="N147" s="50" t="s">
        <v>27</v>
      </c>
      <c r="O147" s="50" t="s">
        <v>84</v>
      </c>
      <c r="P147" s="54" t="s">
        <v>169</v>
      </c>
      <c r="Q147" s="51">
        <v>796</v>
      </c>
      <c r="R147" s="48" t="s">
        <v>44</v>
      </c>
      <c r="S147" s="127">
        <v>25</v>
      </c>
      <c r="T147" s="52">
        <v>527</v>
      </c>
      <c r="U147" s="52">
        <f t="shared" si="3"/>
        <v>13175</v>
      </c>
      <c r="V147" s="52">
        <f t="shared" si="2"/>
        <v>14756.000000000002</v>
      </c>
      <c r="W147" s="58"/>
      <c r="X147" s="50">
        <v>2017</v>
      </c>
      <c r="Y147" s="45"/>
    </row>
    <row r="148" spans="2:25" ht="41.25" customHeight="1">
      <c r="B148" s="45" t="s">
        <v>398</v>
      </c>
      <c r="C148" s="89" t="s">
        <v>51</v>
      </c>
      <c r="D148" s="47" t="s">
        <v>1424</v>
      </c>
      <c r="E148" s="47" t="s">
        <v>193</v>
      </c>
      <c r="F148" s="47" t="s">
        <v>1425</v>
      </c>
      <c r="G148" s="47" t="s">
        <v>1423</v>
      </c>
      <c r="H148" s="48" t="s">
        <v>28</v>
      </c>
      <c r="I148" s="45">
        <v>0</v>
      </c>
      <c r="J148" s="45">
        <v>711000000</v>
      </c>
      <c r="K148" s="45" t="s">
        <v>172</v>
      </c>
      <c r="L148" s="50" t="s">
        <v>41</v>
      </c>
      <c r="M148" s="49" t="s">
        <v>37</v>
      </c>
      <c r="N148" s="50" t="s">
        <v>27</v>
      </c>
      <c r="O148" s="50" t="s">
        <v>84</v>
      </c>
      <c r="P148" s="54" t="s">
        <v>169</v>
      </c>
      <c r="Q148" s="51">
        <v>796</v>
      </c>
      <c r="R148" s="48" t="s">
        <v>44</v>
      </c>
      <c r="S148" s="127">
        <v>25</v>
      </c>
      <c r="T148" s="52">
        <v>601</v>
      </c>
      <c r="U148" s="52">
        <f t="shared" si="3"/>
        <v>15025</v>
      </c>
      <c r="V148" s="52">
        <f t="shared" si="2"/>
        <v>16828</v>
      </c>
      <c r="W148" s="58"/>
      <c r="X148" s="50">
        <v>2017</v>
      </c>
      <c r="Y148" s="45"/>
    </row>
    <row r="149" spans="2:25" ht="41.25" customHeight="1">
      <c r="B149" s="45" t="s">
        <v>399</v>
      </c>
      <c r="C149" s="89" t="s">
        <v>51</v>
      </c>
      <c r="D149" s="47" t="s">
        <v>1405</v>
      </c>
      <c r="E149" s="47" t="s">
        <v>194</v>
      </c>
      <c r="F149" s="47" t="s">
        <v>1406</v>
      </c>
      <c r="G149" s="47" t="s">
        <v>1426</v>
      </c>
      <c r="H149" s="48" t="s">
        <v>28</v>
      </c>
      <c r="I149" s="45">
        <v>0</v>
      </c>
      <c r="J149" s="45">
        <v>711000000</v>
      </c>
      <c r="K149" s="45" t="s">
        <v>172</v>
      </c>
      <c r="L149" s="50" t="s">
        <v>41</v>
      </c>
      <c r="M149" s="49" t="s">
        <v>37</v>
      </c>
      <c r="N149" s="50" t="s">
        <v>27</v>
      </c>
      <c r="O149" s="50" t="s">
        <v>84</v>
      </c>
      <c r="P149" s="54" t="s">
        <v>169</v>
      </c>
      <c r="Q149" s="51">
        <v>796</v>
      </c>
      <c r="R149" s="48" t="s">
        <v>44</v>
      </c>
      <c r="S149" s="127">
        <v>15</v>
      </c>
      <c r="T149" s="52">
        <v>512</v>
      </c>
      <c r="U149" s="52">
        <f t="shared" si="3"/>
        <v>7680</v>
      </c>
      <c r="V149" s="52">
        <f t="shared" si="2"/>
        <v>8601.6</v>
      </c>
      <c r="W149" s="58"/>
      <c r="X149" s="50">
        <v>2017</v>
      </c>
      <c r="Y149" s="45"/>
    </row>
    <row r="150" spans="2:25" ht="41.25" customHeight="1">
      <c r="B150" s="45" t="s">
        <v>400</v>
      </c>
      <c r="C150" s="89" t="s">
        <v>51</v>
      </c>
      <c r="D150" s="47" t="s">
        <v>1405</v>
      </c>
      <c r="E150" s="47" t="s">
        <v>194</v>
      </c>
      <c r="F150" s="47" t="s">
        <v>1406</v>
      </c>
      <c r="G150" s="47" t="s">
        <v>1427</v>
      </c>
      <c r="H150" s="48" t="s">
        <v>28</v>
      </c>
      <c r="I150" s="45">
        <v>0</v>
      </c>
      <c r="J150" s="45">
        <v>711000000</v>
      </c>
      <c r="K150" s="45" t="s">
        <v>172</v>
      </c>
      <c r="L150" s="50" t="s">
        <v>41</v>
      </c>
      <c r="M150" s="49" t="s">
        <v>37</v>
      </c>
      <c r="N150" s="50" t="s">
        <v>27</v>
      </c>
      <c r="O150" s="50" t="s">
        <v>84</v>
      </c>
      <c r="P150" s="54" t="s">
        <v>169</v>
      </c>
      <c r="Q150" s="51">
        <v>796</v>
      </c>
      <c r="R150" s="48" t="s">
        <v>44</v>
      </c>
      <c r="S150" s="127">
        <v>15</v>
      </c>
      <c r="T150" s="52">
        <v>526</v>
      </c>
      <c r="U150" s="52">
        <f t="shared" si="3"/>
        <v>7890</v>
      </c>
      <c r="V150" s="52">
        <f t="shared" si="2"/>
        <v>8836.8000000000011</v>
      </c>
      <c r="W150" s="58"/>
      <c r="X150" s="50">
        <v>2017</v>
      </c>
      <c r="Y150" s="45"/>
    </row>
    <row r="151" spans="2:25" ht="41.25" customHeight="1">
      <c r="B151" s="45" t="s">
        <v>401</v>
      </c>
      <c r="C151" s="89" t="s">
        <v>51</v>
      </c>
      <c r="D151" s="47" t="s">
        <v>1405</v>
      </c>
      <c r="E151" s="47" t="s">
        <v>194</v>
      </c>
      <c r="F151" s="47" t="s">
        <v>1406</v>
      </c>
      <c r="G151" s="47" t="s">
        <v>1428</v>
      </c>
      <c r="H151" s="48" t="s">
        <v>28</v>
      </c>
      <c r="I151" s="45">
        <v>0</v>
      </c>
      <c r="J151" s="45">
        <v>711000000</v>
      </c>
      <c r="K151" s="45" t="s">
        <v>172</v>
      </c>
      <c r="L151" s="50" t="s">
        <v>41</v>
      </c>
      <c r="M151" s="49" t="s">
        <v>37</v>
      </c>
      <c r="N151" s="50" t="s">
        <v>27</v>
      </c>
      <c r="O151" s="50" t="s">
        <v>84</v>
      </c>
      <c r="P151" s="54" t="s">
        <v>169</v>
      </c>
      <c r="Q151" s="51">
        <v>796</v>
      </c>
      <c r="R151" s="48" t="s">
        <v>44</v>
      </c>
      <c r="S151" s="127">
        <v>15</v>
      </c>
      <c r="T151" s="52">
        <v>753</v>
      </c>
      <c r="U151" s="52">
        <f t="shared" si="3"/>
        <v>11295</v>
      </c>
      <c r="V151" s="52">
        <f t="shared" si="2"/>
        <v>12650.400000000001</v>
      </c>
      <c r="W151" s="58"/>
      <c r="X151" s="50">
        <v>2017</v>
      </c>
      <c r="Y151" s="45"/>
    </row>
    <row r="152" spans="2:25" ht="41.25" customHeight="1">
      <c r="B152" s="45" t="s">
        <v>402</v>
      </c>
      <c r="C152" s="89" t="s">
        <v>51</v>
      </c>
      <c r="D152" s="47" t="s">
        <v>1405</v>
      </c>
      <c r="E152" s="47" t="s">
        <v>194</v>
      </c>
      <c r="F152" s="47" t="s">
        <v>1406</v>
      </c>
      <c r="G152" s="47" t="s">
        <v>1429</v>
      </c>
      <c r="H152" s="48" t="s">
        <v>28</v>
      </c>
      <c r="I152" s="45">
        <v>0</v>
      </c>
      <c r="J152" s="45">
        <v>711000000</v>
      </c>
      <c r="K152" s="45" t="s">
        <v>172</v>
      </c>
      <c r="L152" s="50" t="s">
        <v>41</v>
      </c>
      <c r="M152" s="49" t="s">
        <v>37</v>
      </c>
      <c r="N152" s="50" t="s">
        <v>27</v>
      </c>
      <c r="O152" s="50" t="s">
        <v>84</v>
      </c>
      <c r="P152" s="54" t="s">
        <v>169</v>
      </c>
      <c r="Q152" s="51">
        <v>796</v>
      </c>
      <c r="R152" s="48" t="s">
        <v>44</v>
      </c>
      <c r="S152" s="127">
        <v>15</v>
      </c>
      <c r="T152" s="52">
        <v>993</v>
      </c>
      <c r="U152" s="52">
        <f t="shared" si="3"/>
        <v>14895</v>
      </c>
      <c r="V152" s="52">
        <f t="shared" si="2"/>
        <v>16682.400000000001</v>
      </c>
      <c r="W152" s="58"/>
      <c r="X152" s="50">
        <v>2017</v>
      </c>
      <c r="Y152" s="45"/>
    </row>
    <row r="153" spans="2:25" ht="41.25" customHeight="1">
      <c r="B153" s="45" t="s">
        <v>403</v>
      </c>
      <c r="C153" s="89" t="s">
        <v>51</v>
      </c>
      <c r="D153" s="47" t="s">
        <v>1433</v>
      </c>
      <c r="E153" s="47" t="s">
        <v>194</v>
      </c>
      <c r="F153" s="47" t="s">
        <v>1434</v>
      </c>
      <c r="G153" s="47" t="s">
        <v>1430</v>
      </c>
      <c r="H153" s="48" t="s">
        <v>28</v>
      </c>
      <c r="I153" s="45">
        <v>0</v>
      </c>
      <c r="J153" s="45">
        <v>711000000</v>
      </c>
      <c r="K153" s="45" t="s">
        <v>172</v>
      </c>
      <c r="L153" s="50" t="s">
        <v>41</v>
      </c>
      <c r="M153" s="49" t="s">
        <v>37</v>
      </c>
      <c r="N153" s="50" t="s">
        <v>27</v>
      </c>
      <c r="O153" s="50" t="s">
        <v>84</v>
      </c>
      <c r="P153" s="54" t="s">
        <v>169</v>
      </c>
      <c r="Q153" s="51">
        <v>796</v>
      </c>
      <c r="R153" s="48" t="s">
        <v>44</v>
      </c>
      <c r="S153" s="127">
        <v>15</v>
      </c>
      <c r="T153" s="52">
        <v>529</v>
      </c>
      <c r="U153" s="52">
        <f t="shared" si="3"/>
        <v>7935</v>
      </c>
      <c r="V153" s="52">
        <f t="shared" si="2"/>
        <v>8887.2000000000007</v>
      </c>
      <c r="W153" s="58"/>
      <c r="X153" s="50">
        <v>2017</v>
      </c>
      <c r="Y153" s="45"/>
    </row>
    <row r="154" spans="2:25" ht="41.25" customHeight="1">
      <c r="B154" s="45" t="s">
        <v>404</v>
      </c>
      <c r="C154" s="89" t="s">
        <v>51</v>
      </c>
      <c r="D154" s="47" t="s">
        <v>1433</v>
      </c>
      <c r="E154" s="47" t="s">
        <v>194</v>
      </c>
      <c r="F154" s="47" t="s">
        <v>1434</v>
      </c>
      <c r="G154" s="47" t="s">
        <v>1431</v>
      </c>
      <c r="H154" s="48" t="s">
        <v>28</v>
      </c>
      <c r="I154" s="45">
        <v>0</v>
      </c>
      <c r="J154" s="45">
        <v>711000000</v>
      </c>
      <c r="K154" s="45" t="s">
        <v>172</v>
      </c>
      <c r="L154" s="50" t="s">
        <v>41</v>
      </c>
      <c r="M154" s="49" t="s">
        <v>37</v>
      </c>
      <c r="N154" s="50" t="s">
        <v>27</v>
      </c>
      <c r="O154" s="50" t="s">
        <v>84</v>
      </c>
      <c r="P154" s="54" t="s">
        <v>169</v>
      </c>
      <c r="Q154" s="51">
        <v>796</v>
      </c>
      <c r="R154" s="48" t="s">
        <v>44</v>
      </c>
      <c r="S154" s="127">
        <v>15</v>
      </c>
      <c r="T154" s="52">
        <v>625</v>
      </c>
      <c r="U154" s="52">
        <f t="shared" si="3"/>
        <v>9375</v>
      </c>
      <c r="V154" s="52">
        <f t="shared" si="2"/>
        <v>10500.000000000002</v>
      </c>
      <c r="W154" s="58"/>
      <c r="X154" s="50">
        <v>2017</v>
      </c>
      <c r="Y154" s="45"/>
    </row>
    <row r="155" spans="2:25" ht="41.25" customHeight="1">
      <c r="B155" s="45" t="s">
        <v>405</v>
      </c>
      <c r="C155" s="89" t="s">
        <v>51</v>
      </c>
      <c r="D155" s="47" t="s">
        <v>1433</v>
      </c>
      <c r="E155" s="47" t="s">
        <v>194</v>
      </c>
      <c r="F155" s="47" t="s">
        <v>1434</v>
      </c>
      <c r="G155" s="47" t="s">
        <v>1432</v>
      </c>
      <c r="H155" s="48" t="s">
        <v>28</v>
      </c>
      <c r="I155" s="45">
        <v>0</v>
      </c>
      <c r="J155" s="45">
        <v>711000000</v>
      </c>
      <c r="K155" s="45" t="s">
        <v>172</v>
      </c>
      <c r="L155" s="50" t="s">
        <v>41</v>
      </c>
      <c r="M155" s="49" t="s">
        <v>37</v>
      </c>
      <c r="N155" s="50" t="s">
        <v>27</v>
      </c>
      <c r="O155" s="50" t="s">
        <v>84</v>
      </c>
      <c r="P155" s="54" t="s">
        <v>169</v>
      </c>
      <c r="Q155" s="51">
        <v>796</v>
      </c>
      <c r="R155" s="48" t="s">
        <v>44</v>
      </c>
      <c r="S155" s="127">
        <v>15</v>
      </c>
      <c r="T155" s="52">
        <v>817</v>
      </c>
      <c r="U155" s="52">
        <f t="shared" si="3"/>
        <v>12255</v>
      </c>
      <c r="V155" s="52">
        <f t="shared" si="2"/>
        <v>13725.600000000002</v>
      </c>
      <c r="W155" s="58"/>
      <c r="X155" s="50">
        <v>2017</v>
      </c>
      <c r="Y155" s="45"/>
    </row>
    <row r="156" spans="2:25" ht="41.25" customHeight="1">
      <c r="B156" s="45" t="s">
        <v>406</v>
      </c>
      <c r="C156" s="89" t="s">
        <v>51</v>
      </c>
      <c r="D156" s="47" t="s">
        <v>1433</v>
      </c>
      <c r="E156" s="47" t="s">
        <v>194</v>
      </c>
      <c r="F156" s="47" t="s">
        <v>1434</v>
      </c>
      <c r="G156" s="47" t="s">
        <v>1435</v>
      </c>
      <c r="H156" s="48" t="s">
        <v>28</v>
      </c>
      <c r="I156" s="45">
        <v>0</v>
      </c>
      <c r="J156" s="45">
        <v>711000000</v>
      </c>
      <c r="K156" s="45" t="s">
        <v>172</v>
      </c>
      <c r="L156" s="50" t="s">
        <v>41</v>
      </c>
      <c r="M156" s="49" t="s">
        <v>37</v>
      </c>
      <c r="N156" s="50" t="s">
        <v>27</v>
      </c>
      <c r="O156" s="50" t="s">
        <v>84</v>
      </c>
      <c r="P156" s="54" t="s">
        <v>169</v>
      </c>
      <c r="Q156" s="51">
        <v>796</v>
      </c>
      <c r="R156" s="48" t="s">
        <v>44</v>
      </c>
      <c r="S156" s="127">
        <v>15</v>
      </c>
      <c r="T156" s="52">
        <v>1057</v>
      </c>
      <c r="U156" s="52">
        <f t="shared" si="3"/>
        <v>15855</v>
      </c>
      <c r="V156" s="52">
        <f t="shared" si="2"/>
        <v>17757.600000000002</v>
      </c>
      <c r="W156" s="58"/>
      <c r="X156" s="50">
        <v>2017</v>
      </c>
      <c r="Y156" s="45"/>
    </row>
    <row r="157" spans="2:25" ht="41.25" customHeight="1">
      <c r="B157" s="45" t="s">
        <v>407</v>
      </c>
      <c r="C157" s="47" t="s">
        <v>51</v>
      </c>
      <c r="D157" s="47" t="s">
        <v>1436</v>
      </c>
      <c r="E157" s="47" t="s">
        <v>1437</v>
      </c>
      <c r="F157" s="47" t="s">
        <v>1438</v>
      </c>
      <c r="G157" s="47" t="s">
        <v>195</v>
      </c>
      <c r="H157" s="48" t="s">
        <v>28</v>
      </c>
      <c r="I157" s="45">
        <v>0</v>
      </c>
      <c r="J157" s="45">
        <v>711000000</v>
      </c>
      <c r="K157" s="45" t="s">
        <v>172</v>
      </c>
      <c r="L157" s="50" t="s">
        <v>41</v>
      </c>
      <c r="M157" s="49" t="s">
        <v>37</v>
      </c>
      <c r="N157" s="50" t="s">
        <v>27</v>
      </c>
      <c r="O157" s="50" t="s">
        <v>84</v>
      </c>
      <c r="P157" s="54" t="s">
        <v>169</v>
      </c>
      <c r="Q157" s="51">
        <v>796</v>
      </c>
      <c r="R157" s="48" t="s">
        <v>44</v>
      </c>
      <c r="S157" s="127">
        <v>30</v>
      </c>
      <c r="T157" s="52">
        <v>1266</v>
      </c>
      <c r="U157" s="52">
        <f t="shared" si="3"/>
        <v>37980</v>
      </c>
      <c r="V157" s="52">
        <f t="shared" si="2"/>
        <v>42537.600000000006</v>
      </c>
      <c r="W157" s="58"/>
      <c r="X157" s="50">
        <v>2017</v>
      </c>
      <c r="Y157" s="45"/>
    </row>
    <row r="158" spans="2:25" ht="41.25" customHeight="1">
      <c r="B158" s="45" t="s">
        <v>408</v>
      </c>
      <c r="C158" s="89" t="s">
        <v>51</v>
      </c>
      <c r="D158" s="47" t="s">
        <v>1439</v>
      </c>
      <c r="E158" s="47" t="s">
        <v>192</v>
      </c>
      <c r="F158" s="47" t="s">
        <v>1440</v>
      </c>
      <c r="G158" s="47" t="s">
        <v>1441</v>
      </c>
      <c r="H158" s="48" t="s">
        <v>28</v>
      </c>
      <c r="I158" s="45">
        <v>0</v>
      </c>
      <c r="J158" s="45">
        <v>711000000</v>
      </c>
      <c r="K158" s="45" t="s">
        <v>172</v>
      </c>
      <c r="L158" s="50" t="s">
        <v>41</v>
      </c>
      <c r="M158" s="49" t="s">
        <v>37</v>
      </c>
      <c r="N158" s="50" t="s">
        <v>27</v>
      </c>
      <c r="O158" s="50" t="s">
        <v>84</v>
      </c>
      <c r="P158" s="54" t="s">
        <v>169</v>
      </c>
      <c r="Q158" s="51">
        <v>796</v>
      </c>
      <c r="R158" s="48" t="s">
        <v>44</v>
      </c>
      <c r="S158" s="127">
        <v>10</v>
      </c>
      <c r="T158" s="52">
        <v>1900</v>
      </c>
      <c r="U158" s="52">
        <f t="shared" si="3"/>
        <v>19000</v>
      </c>
      <c r="V158" s="52">
        <f t="shared" si="2"/>
        <v>21280.000000000004</v>
      </c>
      <c r="W158" s="58"/>
      <c r="X158" s="50">
        <v>2017</v>
      </c>
      <c r="Y158" s="45"/>
    </row>
    <row r="159" spans="2:25" ht="41.25" customHeight="1">
      <c r="B159" s="45" t="s">
        <v>409</v>
      </c>
      <c r="C159" s="89" t="s">
        <v>51</v>
      </c>
      <c r="D159" s="47" t="s">
        <v>1446</v>
      </c>
      <c r="E159" s="47" t="s">
        <v>194</v>
      </c>
      <c r="F159" s="47" t="s">
        <v>1447</v>
      </c>
      <c r="G159" s="47" t="s">
        <v>1443</v>
      </c>
      <c r="H159" s="48" t="s">
        <v>28</v>
      </c>
      <c r="I159" s="45">
        <v>0</v>
      </c>
      <c r="J159" s="45">
        <v>711000000</v>
      </c>
      <c r="K159" s="45" t="s">
        <v>172</v>
      </c>
      <c r="L159" s="50" t="s">
        <v>41</v>
      </c>
      <c r="M159" s="49" t="s">
        <v>37</v>
      </c>
      <c r="N159" s="50" t="s">
        <v>27</v>
      </c>
      <c r="O159" s="50" t="s">
        <v>84</v>
      </c>
      <c r="P159" s="54" t="s">
        <v>169</v>
      </c>
      <c r="Q159" s="51">
        <v>796</v>
      </c>
      <c r="R159" s="48" t="s">
        <v>44</v>
      </c>
      <c r="S159" s="127">
        <v>10</v>
      </c>
      <c r="T159" s="52">
        <v>500</v>
      </c>
      <c r="U159" s="52">
        <f t="shared" si="3"/>
        <v>5000</v>
      </c>
      <c r="V159" s="52">
        <f t="shared" si="2"/>
        <v>5600.0000000000009</v>
      </c>
      <c r="W159" s="57"/>
      <c r="X159" s="50">
        <v>2017</v>
      </c>
      <c r="Y159" s="45"/>
    </row>
    <row r="160" spans="2:25" ht="41.25" customHeight="1">
      <c r="B160" s="45" t="s">
        <v>410</v>
      </c>
      <c r="C160" s="89" t="s">
        <v>51</v>
      </c>
      <c r="D160" s="47" t="s">
        <v>1444</v>
      </c>
      <c r="E160" s="47" t="s">
        <v>194</v>
      </c>
      <c r="F160" s="47" t="s">
        <v>1445</v>
      </c>
      <c r="G160" s="47" t="s">
        <v>1442</v>
      </c>
      <c r="H160" s="48" t="s">
        <v>28</v>
      </c>
      <c r="I160" s="45">
        <v>0</v>
      </c>
      <c r="J160" s="45">
        <v>711000000</v>
      </c>
      <c r="K160" s="45" t="s">
        <v>172</v>
      </c>
      <c r="L160" s="50" t="s">
        <v>41</v>
      </c>
      <c r="M160" s="49" t="s">
        <v>37</v>
      </c>
      <c r="N160" s="50" t="s">
        <v>27</v>
      </c>
      <c r="O160" s="50" t="s">
        <v>84</v>
      </c>
      <c r="P160" s="54" t="s">
        <v>169</v>
      </c>
      <c r="Q160" s="51">
        <v>796</v>
      </c>
      <c r="R160" s="48" t="s">
        <v>44</v>
      </c>
      <c r="S160" s="127">
        <v>10</v>
      </c>
      <c r="T160" s="52">
        <v>320</v>
      </c>
      <c r="U160" s="52">
        <f t="shared" si="3"/>
        <v>3200</v>
      </c>
      <c r="V160" s="52">
        <f t="shared" si="2"/>
        <v>3584.0000000000005</v>
      </c>
      <c r="W160" s="57"/>
      <c r="X160" s="50">
        <v>2017</v>
      </c>
      <c r="Y160" s="45"/>
    </row>
    <row r="161" spans="2:25" ht="68.25" customHeight="1">
      <c r="B161" s="45" t="s">
        <v>411</v>
      </c>
      <c r="C161" s="89" t="s">
        <v>51</v>
      </c>
      <c r="D161" s="47" t="s">
        <v>1449</v>
      </c>
      <c r="E161" s="47" t="s">
        <v>1437</v>
      </c>
      <c r="F161" s="47" t="s">
        <v>1450</v>
      </c>
      <c r="G161" s="47" t="s">
        <v>1448</v>
      </c>
      <c r="H161" s="48" t="s">
        <v>28</v>
      </c>
      <c r="I161" s="45">
        <v>0</v>
      </c>
      <c r="J161" s="45">
        <v>711000000</v>
      </c>
      <c r="K161" s="45" t="s">
        <v>172</v>
      </c>
      <c r="L161" s="50" t="s">
        <v>41</v>
      </c>
      <c r="M161" s="49" t="s">
        <v>37</v>
      </c>
      <c r="N161" s="50" t="s">
        <v>27</v>
      </c>
      <c r="O161" s="50" t="s">
        <v>84</v>
      </c>
      <c r="P161" s="54" t="s">
        <v>169</v>
      </c>
      <c r="Q161" s="51">
        <v>796</v>
      </c>
      <c r="R161" s="48" t="s">
        <v>44</v>
      </c>
      <c r="S161" s="127">
        <v>4</v>
      </c>
      <c r="T161" s="52">
        <v>5000</v>
      </c>
      <c r="U161" s="52">
        <f t="shared" si="3"/>
        <v>20000</v>
      </c>
      <c r="V161" s="52">
        <f t="shared" si="2"/>
        <v>22400.000000000004</v>
      </c>
      <c r="W161" s="57"/>
      <c r="X161" s="50">
        <v>2017</v>
      </c>
      <c r="Y161" s="45"/>
    </row>
    <row r="162" spans="2:25" ht="41.25" customHeight="1">
      <c r="B162" s="45" t="s">
        <v>412</v>
      </c>
      <c r="C162" s="47" t="s">
        <v>51</v>
      </c>
      <c r="D162" s="47" t="s">
        <v>1452</v>
      </c>
      <c r="E162" s="47" t="s">
        <v>1453</v>
      </c>
      <c r="F162" s="47" t="s">
        <v>1454</v>
      </c>
      <c r="G162" s="47" t="s">
        <v>1451</v>
      </c>
      <c r="H162" s="48" t="s">
        <v>28</v>
      </c>
      <c r="I162" s="45">
        <v>0</v>
      </c>
      <c r="J162" s="45">
        <v>711000000</v>
      </c>
      <c r="K162" s="45" t="s">
        <v>172</v>
      </c>
      <c r="L162" s="50" t="s">
        <v>150</v>
      </c>
      <c r="M162" s="49" t="s">
        <v>37</v>
      </c>
      <c r="N162" s="50" t="s">
        <v>27</v>
      </c>
      <c r="O162" s="45" t="s">
        <v>50</v>
      </c>
      <c r="P162" s="54" t="s">
        <v>169</v>
      </c>
      <c r="Q162" s="51">
        <v>796</v>
      </c>
      <c r="R162" s="48" t="s">
        <v>44</v>
      </c>
      <c r="S162" s="127">
        <v>50</v>
      </c>
      <c r="T162" s="52">
        <v>200</v>
      </c>
      <c r="U162" s="52">
        <f t="shared" si="3"/>
        <v>10000</v>
      </c>
      <c r="V162" s="52">
        <f t="shared" si="2"/>
        <v>11200.000000000002</v>
      </c>
      <c r="W162" s="57"/>
      <c r="X162" s="50">
        <v>2017</v>
      </c>
      <c r="Y162" s="45"/>
    </row>
    <row r="163" spans="2:25" ht="41.25" customHeight="1">
      <c r="B163" s="45" t="s">
        <v>413</v>
      </c>
      <c r="C163" s="89" t="s">
        <v>51</v>
      </c>
      <c r="D163" s="47" t="s">
        <v>1455</v>
      </c>
      <c r="E163" s="47" t="s">
        <v>1456</v>
      </c>
      <c r="F163" s="47" t="s">
        <v>1457</v>
      </c>
      <c r="G163" s="47" t="s">
        <v>196</v>
      </c>
      <c r="H163" s="48" t="s">
        <v>28</v>
      </c>
      <c r="I163" s="45">
        <v>0</v>
      </c>
      <c r="J163" s="45">
        <v>711000000</v>
      </c>
      <c r="K163" s="45" t="s">
        <v>172</v>
      </c>
      <c r="L163" s="50" t="s">
        <v>150</v>
      </c>
      <c r="M163" s="49" t="s">
        <v>37</v>
      </c>
      <c r="N163" s="50" t="s">
        <v>27</v>
      </c>
      <c r="O163" s="45" t="s">
        <v>50</v>
      </c>
      <c r="P163" s="54" t="s">
        <v>169</v>
      </c>
      <c r="Q163" s="51">
        <v>796</v>
      </c>
      <c r="R163" s="48" t="s">
        <v>44</v>
      </c>
      <c r="S163" s="127">
        <v>10</v>
      </c>
      <c r="T163" s="52">
        <v>2000</v>
      </c>
      <c r="U163" s="52">
        <f t="shared" si="3"/>
        <v>20000</v>
      </c>
      <c r="V163" s="52">
        <f t="shared" si="2"/>
        <v>22400.000000000004</v>
      </c>
      <c r="W163" s="57"/>
      <c r="X163" s="50">
        <v>2017</v>
      </c>
      <c r="Y163" s="45"/>
    </row>
    <row r="164" spans="2:25" ht="41.25" customHeight="1">
      <c r="B164" s="45" t="s">
        <v>414</v>
      </c>
      <c r="C164" s="89" t="s">
        <v>51</v>
      </c>
      <c r="D164" s="47" t="s">
        <v>1837</v>
      </c>
      <c r="E164" s="47" t="s">
        <v>1458</v>
      </c>
      <c r="F164" s="47" t="s">
        <v>1838</v>
      </c>
      <c r="G164" s="47" t="s">
        <v>197</v>
      </c>
      <c r="H164" s="48" t="s">
        <v>28</v>
      </c>
      <c r="I164" s="45">
        <v>0</v>
      </c>
      <c r="J164" s="45">
        <v>711000000</v>
      </c>
      <c r="K164" s="45" t="s">
        <v>172</v>
      </c>
      <c r="L164" s="50" t="s">
        <v>150</v>
      </c>
      <c r="M164" s="49" t="s">
        <v>37</v>
      </c>
      <c r="N164" s="50" t="s">
        <v>27</v>
      </c>
      <c r="O164" s="45" t="s">
        <v>50</v>
      </c>
      <c r="P164" s="54" t="s">
        <v>169</v>
      </c>
      <c r="Q164" s="51">
        <v>796</v>
      </c>
      <c r="R164" s="48" t="s">
        <v>44</v>
      </c>
      <c r="S164" s="127">
        <v>20</v>
      </c>
      <c r="T164" s="52">
        <v>200</v>
      </c>
      <c r="U164" s="52">
        <f t="shared" si="3"/>
        <v>4000</v>
      </c>
      <c r="V164" s="52">
        <f t="shared" si="2"/>
        <v>4480</v>
      </c>
      <c r="W164" s="57"/>
      <c r="X164" s="50">
        <v>2017</v>
      </c>
      <c r="Y164" s="45"/>
    </row>
    <row r="165" spans="2:25" ht="41.25" customHeight="1">
      <c r="B165" s="45" t="s">
        <v>415</v>
      </c>
      <c r="C165" s="89" t="s">
        <v>51</v>
      </c>
      <c r="D165" s="47" t="s">
        <v>1623</v>
      </c>
      <c r="E165" s="47" t="s">
        <v>1624</v>
      </c>
      <c r="F165" s="47" t="s">
        <v>1625</v>
      </c>
      <c r="G165" s="47" t="s">
        <v>198</v>
      </c>
      <c r="H165" s="48" t="s">
        <v>28</v>
      </c>
      <c r="I165" s="45">
        <v>0</v>
      </c>
      <c r="J165" s="45">
        <v>711000000</v>
      </c>
      <c r="K165" s="45" t="s">
        <v>172</v>
      </c>
      <c r="L165" s="50" t="s">
        <v>150</v>
      </c>
      <c r="M165" s="49" t="s">
        <v>37</v>
      </c>
      <c r="N165" s="50" t="s">
        <v>27</v>
      </c>
      <c r="O165" s="45" t="s">
        <v>50</v>
      </c>
      <c r="P165" s="54" t="s">
        <v>169</v>
      </c>
      <c r="Q165" s="51">
        <v>796</v>
      </c>
      <c r="R165" s="48" t="s">
        <v>44</v>
      </c>
      <c r="S165" s="127">
        <v>5</v>
      </c>
      <c r="T165" s="52">
        <v>200</v>
      </c>
      <c r="U165" s="52">
        <f t="shared" si="3"/>
        <v>1000</v>
      </c>
      <c r="V165" s="52">
        <f t="shared" si="2"/>
        <v>1120</v>
      </c>
      <c r="W165" s="57"/>
      <c r="X165" s="50">
        <v>2017</v>
      </c>
      <c r="Y165" s="45"/>
    </row>
    <row r="166" spans="2:25" ht="41.25" customHeight="1">
      <c r="B166" s="45" t="s">
        <v>416</v>
      </c>
      <c r="C166" s="89" t="s">
        <v>51</v>
      </c>
      <c r="D166" s="47" t="s">
        <v>1626</v>
      </c>
      <c r="E166" s="47" t="s">
        <v>1624</v>
      </c>
      <c r="F166" s="47" t="s">
        <v>1627</v>
      </c>
      <c r="G166" s="47" t="s">
        <v>199</v>
      </c>
      <c r="H166" s="48" t="s">
        <v>28</v>
      </c>
      <c r="I166" s="45">
        <v>0</v>
      </c>
      <c r="J166" s="45">
        <v>711000000</v>
      </c>
      <c r="K166" s="45" t="s">
        <v>172</v>
      </c>
      <c r="L166" s="50" t="s">
        <v>150</v>
      </c>
      <c r="M166" s="49" t="s">
        <v>37</v>
      </c>
      <c r="N166" s="50" t="s">
        <v>27</v>
      </c>
      <c r="O166" s="45" t="s">
        <v>50</v>
      </c>
      <c r="P166" s="54" t="s">
        <v>169</v>
      </c>
      <c r="Q166" s="51">
        <v>796</v>
      </c>
      <c r="R166" s="48" t="s">
        <v>44</v>
      </c>
      <c r="S166" s="127">
        <v>5</v>
      </c>
      <c r="T166" s="52">
        <v>200</v>
      </c>
      <c r="U166" s="52">
        <f t="shared" si="3"/>
        <v>1000</v>
      </c>
      <c r="V166" s="52">
        <f t="shared" si="2"/>
        <v>1120</v>
      </c>
      <c r="W166" s="57"/>
      <c r="X166" s="50">
        <v>2017</v>
      </c>
      <c r="Y166" s="45"/>
    </row>
    <row r="167" spans="2:25" ht="41.25" customHeight="1">
      <c r="B167" s="45" t="s">
        <v>417</v>
      </c>
      <c r="C167" s="89" t="s">
        <v>51</v>
      </c>
      <c r="D167" s="47" t="s">
        <v>1629</v>
      </c>
      <c r="E167" s="47" t="s">
        <v>1630</v>
      </c>
      <c r="F167" s="47" t="s">
        <v>1631</v>
      </c>
      <c r="G167" s="47" t="s">
        <v>1628</v>
      </c>
      <c r="H167" s="48" t="s">
        <v>28</v>
      </c>
      <c r="I167" s="45">
        <v>0</v>
      </c>
      <c r="J167" s="45">
        <v>711000000</v>
      </c>
      <c r="K167" s="45" t="s">
        <v>172</v>
      </c>
      <c r="L167" s="50" t="s">
        <v>150</v>
      </c>
      <c r="M167" s="49" t="s">
        <v>37</v>
      </c>
      <c r="N167" s="50" t="s">
        <v>27</v>
      </c>
      <c r="O167" s="45" t="s">
        <v>50</v>
      </c>
      <c r="P167" s="54" t="s">
        <v>169</v>
      </c>
      <c r="Q167" s="51">
        <v>796</v>
      </c>
      <c r="R167" s="48" t="s">
        <v>44</v>
      </c>
      <c r="S167" s="127">
        <v>1</v>
      </c>
      <c r="T167" s="52">
        <v>10000</v>
      </c>
      <c r="U167" s="52">
        <f t="shared" si="3"/>
        <v>10000</v>
      </c>
      <c r="V167" s="52">
        <f t="shared" si="2"/>
        <v>11200.000000000002</v>
      </c>
      <c r="W167" s="57"/>
      <c r="X167" s="50">
        <v>2017</v>
      </c>
      <c r="Y167" s="45"/>
    </row>
    <row r="168" spans="2:25" ht="41.25" customHeight="1">
      <c r="B168" s="45" t="s">
        <v>418</v>
      </c>
      <c r="C168" s="89" t="s">
        <v>51</v>
      </c>
      <c r="D168" s="47" t="s">
        <v>1632</v>
      </c>
      <c r="E168" s="47" t="s">
        <v>1633</v>
      </c>
      <c r="F168" s="47" t="s">
        <v>1634</v>
      </c>
      <c r="G168" s="47" t="s">
        <v>200</v>
      </c>
      <c r="H168" s="48" t="s">
        <v>28</v>
      </c>
      <c r="I168" s="45">
        <v>0</v>
      </c>
      <c r="J168" s="45">
        <v>711000000</v>
      </c>
      <c r="K168" s="45" t="s">
        <v>172</v>
      </c>
      <c r="L168" s="50" t="s">
        <v>150</v>
      </c>
      <c r="M168" s="49" t="s">
        <v>37</v>
      </c>
      <c r="N168" s="50" t="s">
        <v>27</v>
      </c>
      <c r="O168" s="45" t="s">
        <v>50</v>
      </c>
      <c r="P168" s="54" t="s">
        <v>169</v>
      </c>
      <c r="Q168" s="51">
        <v>796</v>
      </c>
      <c r="R168" s="48" t="s">
        <v>44</v>
      </c>
      <c r="S168" s="127">
        <v>2</v>
      </c>
      <c r="T168" s="52">
        <v>3000</v>
      </c>
      <c r="U168" s="52">
        <f t="shared" si="3"/>
        <v>6000</v>
      </c>
      <c r="V168" s="52">
        <f t="shared" si="2"/>
        <v>6720.0000000000009</v>
      </c>
      <c r="W168" s="57"/>
      <c r="X168" s="50">
        <v>2017</v>
      </c>
      <c r="Y168" s="45"/>
    </row>
    <row r="169" spans="2:25" ht="41.25" customHeight="1">
      <c r="B169" s="45" t="s">
        <v>419</v>
      </c>
      <c r="C169" s="89" t="s">
        <v>51</v>
      </c>
      <c r="D169" s="47" t="s">
        <v>1674</v>
      </c>
      <c r="E169" s="47" t="s">
        <v>1675</v>
      </c>
      <c r="F169" s="47" t="s">
        <v>1676</v>
      </c>
      <c r="G169" s="47" t="s">
        <v>201</v>
      </c>
      <c r="H169" s="48" t="s">
        <v>28</v>
      </c>
      <c r="I169" s="45">
        <v>0</v>
      </c>
      <c r="J169" s="45">
        <v>711000000</v>
      </c>
      <c r="K169" s="45" t="s">
        <v>172</v>
      </c>
      <c r="L169" s="50" t="s">
        <v>150</v>
      </c>
      <c r="M169" s="49" t="s">
        <v>37</v>
      </c>
      <c r="N169" s="50" t="s">
        <v>27</v>
      </c>
      <c r="O169" s="45" t="s">
        <v>50</v>
      </c>
      <c r="P169" s="54" t="s">
        <v>169</v>
      </c>
      <c r="Q169" s="51">
        <v>796</v>
      </c>
      <c r="R169" s="48" t="s">
        <v>44</v>
      </c>
      <c r="S169" s="127">
        <v>5</v>
      </c>
      <c r="T169" s="52">
        <v>1000</v>
      </c>
      <c r="U169" s="52">
        <f t="shared" si="3"/>
        <v>5000</v>
      </c>
      <c r="V169" s="52">
        <f t="shared" si="2"/>
        <v>5600.0000000000009</v>
      </c>
      <c r="W169" s="57"/>
      <c r="X169" s="50">
        <v>2017</v>
      </c>
      <c r="Y169" s="45"/>
    </row>
    <row r="170" spans="2:25" ht="56.25" customHeight="1">
      <c r="B170" s="45" t="s">
        <v>420</v>
      </c>
      <c r="C170" s="89" t="s">
        <v>51</v>
      </c>
      <c r="D170" s="47" t="s">
        <v>1677</v>
      </c>
      <c r="E170" s="47" t="s">
        <v>1678</v>
      </c>
      <c r="F170" s="47" t="s">
        <v>1679</v>
      </c>
      <c r="G170" s="47" t="s">
        <v>202</v>
      </c>
      <c r="H170" s="48" t="s">
        <v>28</v>
      </c>
      <c r="I170" s="45">
        <v>0</v>
      </c>
      <c r="J170" s="45">
        <v>711000000</v>
      </c>
      <c r="K170" s="45" t="s">
        <v>172</v>
      </c>
      <c r="L170" s="50" t="s">
        <v>134</v>
      </c>
      <c r="M170" s="49" t="s">
        <v>37</v>
      </c>
      <c r="N170" s="50" t="s">
        <v>27</v>
      </c>
      <c r="O170" s="45" t="s">
        <v>203</v>
      </c>
      <c r="P170" s="54" t="s">
        <v>169</v>
      </c>
      <c r="Q170" s="51">
        <v>166</v>
      </c>
      <c r="R170" s="51" t="s">
        <v>586</v>
      </c>
      <c r="S170" s="128">
        <v>25</v>
      </c>
      <c r="T170" s="52">
        <v>2552</v>
      </c>
      <c r="U170" s="52">
        <f t="shared" si="3"/>
        <v>63800</v>
      </c>
      <c r="V170" s="52">
        <f t="shared" si="2"/>
        <v>71456</v>
      </c>
      <c r="W170" s="57"/>
      <c r="X170" s="50">
        <v>2017</v>
      </c>
      <c r="Y170" s="45"/>
    </row>
    <row r="171" spans="2:25" ht="61.5" customHeight="1">
      <c r="B171" s="45" t="s">
        <v>421</v>
      </c>
      <c r="C171" s="89" t="s">
        <v>51</v>
      </c>
      <c r="D171" s="47" t="s">
        <v>1756</v>
      </c>
      <c r="E171" s="47" t="s">
        <v>1757</v>
      </c>
      <c r="F171" s="47" t="s">
        <v>1758</v>
      </c>
      <c r="G171" s="47" t="s">
        <v>1759</v>
      </c>
      <c r="H171" s="48" t="s">
        <v>28</v>
      </c>
      <c r="I171" s="45">
        <v>0</v>
      </c>
      <c r="J171" s="45">
        <v>711000000</v>
      </c>
      <c r="K171" s="45" t="s">
        <v>172</v>
      </c>
      <c r="L171" s="50" t="s">
        <v>134</v>
      </c>
      <c r="M171" s="49" t="s">
        <v>37</v>
      </c>
      <c r="N171" s="50" t="s">
        <v>27</v>
      </c>
      <c r="O171" s="45" t="s">
        <v>203</v>
      </c>
      <c r="P171" s="54" t="s">
        <v>169</v>
      </c>
      <c r="Q171" s="51">
        <v>168</v>
      </c>
      <c r="R171" s="51" t="s">
        <v>1305</v>
      </c>
      <c r="S171" s="132">
        <f>50/1000</f>
        <v>0.05</v>
      </c>
      <c r="T171" s="52">
        <v>900</v>
      </c>
      <c r="U171" s="52">
        <f t="shared" si="3"/>
        <v>45</v>
      </c>
      <c r="V171" s="52">
        <f t="shared" si="2"/>
        <v>50.400000000000006</v>
      </c>
      <c r="W171" s="57"/>
      <c r="X171" s="50">
        <v>2017</v>
      </c>
      <c r="Y171" s="45"/>
    </row>
    <row r="172" spans="2:25" ht="97.5" customHeight="1">
      <c r="B172" s="45" t="s">
        <v>422</v>
      </c>
      <c r="C172" s="47" t="s">
        <v>51</v>
      </c>
      <c r="D172" s="47" t="s">
        <v>1761</v>
      </c>
      <c r="E172" s="47" t="s">
        <v>1762</v>
      </c>
      <c r="F172" s="47" t="s">
        <v>1763</v>
      </c>
      <c r="G172" s="47" t="s">
        <v>1760</v>
      </c>
      <c r="H172" s="48" t="s">
        <v>28</v>
      </c>
      <c r="I172" s="45">
        <v>0</v>
      </c>
      <c r="J172" s="45">
        <v>711000000</v>
      </c>
      <c r="K172" s="45" t="s">
        <v>172</v>
      </c>
      <c r="L172" s="50" t="s">
        <v>134</v>
      </c>
      <c r="M172" s="49" t="s">
        <v>37</v>
      </c>
      <c r="N172" s="50" t="s">
        <v>27</v>
      </c>
      <c r="O172" s="45" t="s">
        <v>203</v>
      </c>
      <c r="P172" s="54" t="s">
        <v>169</v>
      </c>
      <c r="Q172" s="51">
        <v>166</v>
      </c>
      <c r="R172" s="51" t="s">
        <v>586</v>
      </c>
      <c r="S172" s="128">
        <v>50</v>
      </c>
      <c r="T172" s="52">
        <v>544</v>
      </c>
      <c r="U172" s="52">
        <f t="shared" si="3"/>
        <v>27200</v>
      </c>
      <c r="V172" s="52">
        <f t="shared" si="2"/>
        <v>30464.000000000004</v>
      </c>
      <c r="W172" s="57"/>
      <c r="X172" s="50">
        <v>2017</v>
      </c>
      <c r="Y172" s="45"/>
    </row>
    <row r="173" spans="2:25" ht="41.25" customHeight="1">
      <c r="B173" s="45" t="s">
        <v>423</v>
      </c>
      <c r="C173" s="89" t="s">
        <v>51</v>
      </c>
      <c r="D173" s="47" t="s">
        <v>1764</v>
      </c>
      <c r="E173" s="47" t="s">
        <v>1765</v>
      </c>
      <c r="F173" s="47" t="s">
        <v>1766</v>
      </c>
      <c r="G173" s="47" t="s">
        <v>204</v>
      </c>
      <c r="H173" s="48" t="s">
        <v>42</v>
      </c>
      <c r="I173" s="45">
        <v>0</v>
      </c>
      <c r="J173" s="45">
        <v>711000000</v>
      </c>
      <c r="K173" s="45" t="s">
        <v>172</v>
      </c>
      <c r="L173" s="50" t="s">
        <v>134</v>
      </c>
      <c r="M173" s="49" t="s">
        <v>37</v>
      </c>
      <c r="N173" s="50" t="s">
        <v>27</v>
      </c>
      <c r="O173" s="45" t="s">
        <v>203</v>
      </c>
      <c r="P173" s="54" t="s">
        <v>169</v>
      </c>
      <c r="Q173" s="51">
        <v>166</v>
      </c>
      <c r="R173" s="51" t="s">
        <v>586</v>
      </c>
      <c r="S173" s="128">
        <v>50</v>
      </c>
      <c r="T173" s="52">
        <v>2780</v>
      </c>
      <c r="U173" s="52">
        <f t="shared" si="3"/>
        <v>139000</v>
      </c>
      <c r="V173" s="52">
        <f t="shared" si="2"/>
        <v>155680.00000000003</v>
      </c>
      <c r="W173" s="57"/>
      <c r="X173" s="50">
        <v>2017</v>
      </c>
      <c r="Y173" s="45"/>
    </row>
    <row r="174" spans="2:25" ht="42" customHeight="1">
      <c r="B174" s="45" t="s">
        <v>424</v>
      </c>
      <c r="C174" s="47" t="s">
        <v>51</v>
      </c>
      <c r="D174" s="47" t="s">
        <v>1767</v>
      </c>
      <c r="E174" s="47" t="s">
        <v>1762</v>
      </c>
      <c r="F174" s="47" t="s">
        <v>1768</v>
      </c>
      <c r="G174" s="47" t="s">
        <v>1769</v>
      </c>
      <c r="H174" s="48" t="s">
        <v>28</v>
      </c>
      <c r="I174" s="45">
        <v>0</v>
      </c>
      <c r="J174" s="45">
        <v>711000000</v>
      </c>
      <c r="K174" s="45" t="s">
        <v>172</v>
      </c>
      <c r="L174" s="50" t="s">
        <v>134</v>
      </c>
      <c r="M174" s="49" t="s">
        <v>37</v>
      </c>
      <c r="N174" s="50" t="s">
        <v>27</v>
      </c>
      <c r="O174" s="45" t="s">
        <v>203</v>
      </c>
      <c r="P174" s="54" t="s">
        <v>169</v>
      </c>
      <c r="Q174" s="51">
        <v>166</v>
      </c>
      <c r="R174" s="51" t="s">
        <v>586</v>
      </c>
      <c r="S174" s="128">
        <v>50</v>
      </c>
      <c r="T174" s="52">
        <v>65</v>
      </c>
      <c r="U174" s="52">
        <f t="shared" si="3"/>
        <v>3250</v>
      </c>
      <c r="V174" s="52">
        <f t="shared" si="2"/>
        <v>3640.0000000000005</v>
      </c>
      <c r="W174" s="57"/>
      <c r="X174" s="50">
        <v>2017</v>
      </c>
      <c r="Y174" s="45"/>
    </row>
    <row r="175" spans="2:25" ht="41.25" customHeight="1">
      <c r="B175" s="45" t="s">
        <v>425</v>
      </c>
      <c r="C175" s="89" t="s">
        <v>51</v>
      </c>
      <c r="D175" s="47" t="s">
        <v>1828</v>
      </c>
      <c r="E175" s="47" t="s">
        <v>1829</v>
      </c>
      <c r="F175" s="47" t="s">
        <v>1830</v>
      </c>
      <c r="G175" s="47" t="s">
        <v>1827</v>
      </c>
      <c r="H175" s="48" t="s">
        <v>42</v>
      </c>
      <c r="I175" s="45">
        <v>0</v>
      </c>
      <c r="J175" s="45">
        <v>711000000</v>
      </c>
      <c r="K175" s="45" t="s">
        <v>172</v>
      </c>
      <c r="L175" s="50" t="s">
        <v>134</v>
      </c>
      <c r="M175" s="49" t="s">
        <v>37</v>
      </c>
      <c r="N175" s="50" t="s">
        <v>27</v>
      </c>
      <c r="O175" s="45" t="s">
        <v>203</v>
      </c>
      <c r="P175" s="54" t="s">
        <v>169</v>
      </c>
      <c r="Q175" s="51">
        <v>796</v>
      </c>
      <c r="R175" s="48" t="s">
        <v>44</v>
      </c>
      <c r="S175" s="128">
        <v>4</v>
      </c>
      <c r="T175" s="52">
        <v>41150</v>
      </c>
      <c r="U175" s="52">
        <f t="shared" si="3"/>
        <v>164600</v>
      </c>
      <c r="V175" s="52">
        <f t="shared" si="2"/>
        <v>184352.00000000003</v>
      </c>
      <c r="W175" s="57"/>
      <c r="X175" s="50">
        <v>2017</v>
      </c>
      <c r="Y175" s="45"/>
    </row>
    <row r="176" spans="2:25" ht="41.25" customHeight="1">
      <c r="B176" s="45" t="s">
        <v>426</v>
      </c>
      <c r="C176" s="89" t="s">
        <v>51</v>
      </c>
      <c r="D176" s="47" t="s">
        <v>1751</v>
      </c>
      <c r="E176" s="47" t="s">
        <v>1752</v>
      </c>
      <c r="F176" s="47" t="s">
        <v>1753</v>
      </c>
      <c r="G176" s="47" t="s">
        <v>205</v>
      </c>
      <c r="H176" s="48" t="s">
        <v>42</v>
      </c>
      <c r="I176" s="45">
        <v>0</v>
      </c>
      <c r="J176" s="45">
        <v>711000000</v>
      </c>
      <c r="K176" s="45" t="s">
        <v>172</v>
      </c>
      <c r="L176" s="50" t="s">
        <v>134</v>
      </c>
      <c r="M176" s="49" t="s">
        <v>37</v>
      </c>
      <c r="N176" s="50" t="s">
        <v>27</v>
      </c>
      <c r="O176" s="45" t="s">
        <v>203</v>
      </c>
      <c r="P176" s="54" t="s">
        <v>169</v>
      </c>
      <c r="Q176" s="51">
        <v>166</v>
      </c>
      <c r="R176" s="51" t="s">
        <v>586</v>
      </c>
      <c r="S176" s="128">
        <v>25</v>
      </c>
      <c r="T176" s="52">
        <v>850</v>
      </c>
      <c r="U176" s="52">
        <f t="shared" si="3"/>
        <v>21250</v>
      </c>
      <c r="V176" s="52">
        <f t="shared" ref="V176:V239" si="4">U176*1.12</f>
        <v>23800.000000000004</v>
      </c>
      <c r="W176" s="57"/>
      <c r="X176" s="50">
        <v>2017</v>
      </c>
      <c r="Y176" s="45"/>
    </row>
    <row r="177" spans="2:25" ht="41.25" customHeight="1">
      <c r="B177" s="45" t="s">
        <v>427</v>
      </c>
      <c r="C177" s="89" t="s">
        <v>51</v>
      </c>
      <c r="D177" s="47" t="s">
        <v>1770</v>
      </c>
      <c r="E177" s="47" t="s">
        <v>1771</v>
      </c>
      <c r="F177" s="47" t="s">
        <v>1772</v>
      </c>
      <c r="G177" s="47" t="s">
        <v>206</v>
      </c>
      <c r="H177" s="48" t="s">
        <v>42</v>
      </c>
      <c r="I177" s="45">
        <v>0</v>
      </c>
      <c r="J177" s="45">
        <v>711000000</v>
      </c>
      <c r="K177" s="45" t="s">
        <v>172</v>
      </c>
      <c r="L177" s="50" t="s">
        <v>150</v>
      </c>
      <c r="M177" s="49" t="s">
        <v>37</v>
      </c>
      <c r="N177" s="50" t="s">
        <v>27</v>
      </c>
      <c r="O177" s="45" t="s">
        <v>207</v>
      </c>
      <c r="P177" s="54" t="s">
        <v>169</v>
      </c>
      <c r="Q177" s="51">
        <v>796</v>
      </c>
      <c r="R177" s="48" t="s">
        <v>44</v>
      </c>
      <c r="S177" s="128">
        <v>1</v>
      </c>
      <c r="T177" s="52">
        <v>133200</v>
      </c>
      <c r="U177" s="52">
        <f t="shared" ref="U177:U193" si="5">T177*S177</f>
        <v>133200</v>
      </c>
      <c r="V177" s="52">
        <f t="shared" si="4"/>
        <v>149184</v>
      </c>
      <c r="W177" s="57"/>
      <c r="X177" s="50">
        <v>2017</v>
      </c>
      <c r="Y177" s="45"/>
    </row>
    <row r="178" spans="2:25" ht="41.25" customHeight="1">
      <c r="B178" s="45" t="s">
        <v>428</v>
      </c>
      <c r="C178" s="89" t="s">
        <v>51</v>
      </c>
      <c r="D178" s="47" t="s">
        <v>1770</v>
      </c>
      <c r="E178" s="47" t="s">
        <v>1771</v>
      </c>
      <c r="F178" s="47" t="s">
        <v>1772</v>
      </c>
      <c r="G178" s="47" t="s">
        <v>208</v>
      </c>
      <c r="H178" s="48" t="s">
        <v>42</v>
      </c>
      <c r="I178" s="45">
        <v>0</v>
      </c>
      <c r="J178" s="45">
        <v>711000000</v>
      </c>
      <c r="K178" s="45" t="s">
        <v>172</v>
      </c>
      <c r="L178" s="50" t="s">
        <v>150</v>
      </c>
      <c r="M178" s="49" t="s">
        <v>37</v>
      </c>
      <c r="N178" s="50" t="s">
        <v>27</v>
      </c>
      <c r="O178" s="45" t="s">
        <v>207</v>
      </c>
      <c r="P178" s="54" t="s">
        <v>169</v>
      </c>
      <c r="Q178" s="51">
        <v>796</v>
      </c>
      <c r="R178" s="48" t="s">
        <v>44</v>
      </c>
      <c r="S178" s="128">
        <v>1</v>
      </c>
      <c r="T178" s="52">
        <v>94000</v>
      </c>
      <c r="U178" s="52">
        <f t="shared" si="5"/>
        <v>94000</v>
      </c>
      <c r="V178" s="52">
        <f t="shared" si="4"/>
        <v>105280.00000000001</v>
      </c>
      <c r="W178" s="57"/>
      <c r="X178" s="50">
        <v>2017</v>
      </c>
      <c r="Y178" s="45"/>
    </row>
    <row r="179" spans="2:25" ht="41.25" customHeight="1">
      <c r="B179" s="45" t="s">
        <v>429</v>
      </c>
      <c r="C179" s="89" t="s">
        <v>51</v>
      </c>
      <c r="D179" s="47" t="s">
        <v>1823</v>
      </c>
      <c r="E179" s="47" t="s">
        <v>1824</v>
      </c>
      <c r="F179" s="47" t="s">
        <v>1825</v>
      </c>
      <c r="G179" s="47" t="s">
        <v>1826</v>
      </c>
      <c r="H179" s="48" t="s">
        <v>42</v>
      </c>
      <c r="I179" s="45">
        <v>0</v>
      </c>
      <c r="J179" s="45">
        <v>711000000</v>
      </c>
      <c r="K179" s="45" t="s">
        <v>172</v>
      </c>
      <c r="L179" s="50" t="s">
        <v>150</v>
      </c>
      <c r="M179" s="49" t="s">
        <v>37</v>
      </c>
      <c r="N179" s="50" t="s">
        <v>27</v>
      </c>
      <c r="O179" s="45" t="s">
        <v>207</v>
      </c>
      <c r="P179" s="54" t="s">
        <v>169</v>
      </c>
      <c r="Q179" s="51">
        <v>796</v>
      </c>
      <c r="R179" s="48" t="s">
        <v>44</v>
      </c>
      <c r="S179" s="128">
        <v>1</v>
      </c>
      <c r="T179" s="52">
        <v>142400</v>
      </c>
      <c r="U179" s="52">
        <f t="shared" si="5"/>
        <v>142400</v>
      </c>
      <c r="V179" s="52">
        <f t="shared" si="4"/>
        <v>159488.00000000003</v>
      </c>
      <c r="W179" s="57"/>
      <c r="X179" s="50">
        <v>2017</v>
      </c>
      <c r="Y179" s="45"/>
    </row>
    <row r="180" spans="2:25" ht="41.25" customHeight="1">
      <c r="B180" s="45" t="s">
        <v>430</v>
      </c>
      <c r="C180" s="47" t="s">
        <v>51</v>
      </c>
      <c r="D180" s="47" t="s">
        <v>1798</v>
      </c>
      <c r="E180" s="47" t="s">
        <v>1799</v>
      </c>
      <c r="F180" s="47" t="s">
        <v>1800</v>
      </c>
      <c r="G180" s="47" t="s">
        <v>209</v>
      </c>
      <c r="H180" s="48" t="s">
        <v>42</v>
      </c>
      <c r="I180" s="45">
        <v>0</v>
      </c>
      <c r="J180" s="45">
        <v>711000000</v>
      </c>
      <c r="K180" s="45" t="s">
        <v>172</v>
      </c>
      <c r="L180" s="50" t="s">
        <v>150</v>
      </c>
      <c r="M180" s="49" t="s">
        <v>37</v>
      </c>
      <c r="N180" s="50" t="s">
        <v>27</v>
      </c>
      <c r="O180" s="45" t="s">
        <v>207</v>
      </c>
      <c r="P180" s="54" t="s">
        <v>169</v>
      </c>
      <c r="Q180" s="51">
        <v>796</v>
      </c>
      <c r="R180" s="48" t="s">
        <v>44</v>
      </c>
      <c r="S180" s="128">
        <v>1</v>
      </c>
      <c r="T180" s="52">
        <v>98000</v>
      </c>
      <c r="U180" s="52">
        <f t="shared" si="5"/>
        <v>98000</v>
      </c>
      <c r="V180" s="52">
        <f t="shared" si="4"/>
        <v>109760.00000000001</v>
      </c>
      <c r="W180" s="57"/>
      <c r="X180" s="50">
        <v>2017</v>
      </c>
      <c r="Y180" s="45"/>
    </row>
    <row r="181" spans="2:25" ht="41.25" customHeight="1">
      <c r="B181" s="45" t="s">
        <v>431</v>
      </c>
      <c r="C181" s="89" t="s">
        <v>51</v>
      </c>
      <c r="D181" s="47" t="s">
        <v>1821</v>
      </c>
      <c r="E181" s="47" t="s">
        <v>1820</v>
      </c>
      <c r="F181" s="47" t="s">
        <v>1822</v>
      </c>
      <c r="G181" s="47" t="s">
        <v>210</v>
      </c>
      <c r="H181" s="48" t="s">
        <v>42</v>
      </c>
      <c r="I181" s="45">
        <v>0</v>
      </c>
      <c r="J181" s="45">
        <v>711000000</v>
      </c>
      <c r="K181" s="45" t="s">
        <v>172</v>
      </c>
      <c r="L181" s="50" t="s">
        <v>150</v>
      </c>
      <c r="M181" s="49" t="s">
        <v>37</v>
      </c>
      <c r="N181" s="50" t="s">
        <v>27</v>
      </c>
      <c r="O181" s="45" t="s">
        <v>207</v>
      </c>
      <c r="P181" s="54" t="s">
        <v>169</v>
      </c>
      <c r="Q181" s="51">
        <v>796</v>
      </c>
      <c r="R181" s="48" t="s">
        <v>44</v>
      </c>
      <c r="S181" s="128">
        <v>1</v>
      </c>
      <c r="T181" s="52">
        <v>40000</v>
      </c>
      <c r="U181" s="52">
        <f t="shared" si="5"/>
        <v>40000</v>
      </c>
      <c r="V181" s="52">
        <f t="shared" si="4"/>
        <v>44800.000000000007</v>
      </c>
      <c r="W181" s="57"/>
      <c r="X181" s="50">
        <v>2017</v>
      </c>
      <c r="Y181" s="45"/>
    </row>
    <row r="182" spans="2:25" ht="41.25" customHeight="1">
      <c r="B182" s="45" t="s">
        <v>432</v>
      </c>
      <c r="C182" s="89" t="s">
        <v>51</v>
      </c>
      <c r="D182" s="47" t="s">
        <v>1748</v>
      </c>
      <c r="E182" s="47" t="s">
        <v>1749</v>
      </c>
      <c r="F182" s="47" t="s">
        <v>1750</v>
      </c>
      <c r="G182" s="47" t="s">
        <v>211</v>
      </c>
      <c r="H182" s="48" t="s">
        <v>42</v>
      </c>
      <c r="I182" s="45">
        <v>0</v>
      </c>
      <c r="J182" s="45">
        <v>711000000</v>
      </c>
      <c r="K182" s="45" t="s">
        <v>172</v>
      </c>
      <c r="L182" s="50" t="s">
        <v>150</v>
      </c>
      <c r="M182" s="49" t="s">
        <v>37</v>
      </c>
      <c r="N182" s="50" t="s">
        <v>27</v>
      </c>
      <c r="O182" s="45" t="s">
        <v>207</v>
      </c>
      <c r="P182" s="54" t="s">
        <v>169</v>
      </c>
      <c r="Q182" s="51">
        <v>796</v>
      </c>
      <c r="R182" s="48" t="s">
        <v>44</v>
      </c>
      <c r="S182" s="128">
        <v>2</v>
      </c>
      <c r="T182" s="52">
        <v>143467</v>
      </c>
      <c r="U182" s="52">
        <f t="shared" si="5"/>
        <v>286934</v>
      </c>
      <c r="V182" s="52">
        <f t="shared" si="4"/>
        <v>321366.08</v>
      </c>
      <c r="W182" s="57"/>
      <c r="X182" s="50">
        <v>2017</v>
      </c>
      <c r="Y182" s="45"/>
    </row>
    <row r="183" spans="2:25" ht="41.25" customHeight="1">
      <c r="B183" s="45" t="s">
        <v>433</v>
      </c>
      <c r="C183" s="89" t="s">
        <v>51</v>
      </c>
      <c r="D183" s="47" t="s">
        <v>1831</v>
      </c>
      <c r="E183" s="47" t="s">
        <v>212</v>
      </c>
      <c r="F183" s="47" t="s">
        <v>1832</v>
      </c>
      <c r="G183" s="47" t="s">
        <v>1777</v>
      </c>
      <c r="H183" s="48" t="s">
        <v>28</v>
      </c>
      <c r="I183" s="45">
        <v>0</v>
      </c>
      <c r="J183" s="45">
        <v>711000000</v>
      </c>
      <c r="K183" s="45" t="s">
        <v>172</v>
      </c>
      <c r="L183" s="50" t="s">
        <v>150</v>
      </c>
      <c r="M183" s="49" t="s">
        <v>37</v>
      </c>
      <c r="N183" s="50" t="s">
        <v>27</v>
      </c>
      <c r="O183" s="45" t="s">
        <v>207</v>
      </c>
      <c r="P183" s="54" t="s">
        <v>169</v>
      </c>
      <c r="Q183" s="51">
        <v>796</v>
      </c>
      <c r="R183" s="48" t="s">
        <v>44</v>
      </c>
      <c r="S183" s="128">
        <v>6</v>
      </c>
      <c r="T183" s="52">
        <v>3000</v>
      </c>
      <c r="U183" s="52">
        <f t="shared" si="5"/>
        <v>18000</v>
      </c>
      <c r="V183" s="52">
        <f t="shared" si="4"/>
        <v>20160.000000000004</v>
      </c>
      <c r="W183" s="57"/>
      <c r="X183" s="50">
        <v>2017</v>
      </c>
      <c r="Y183" s="45"/>
    </row>
    <row r="184" spans="2:25" ht="41.25" customHeight="1">
      <c r="B184" s="45" t="s">
        <v>434</v>
      </c>
      <c r="C184" s="89" t="s">
        <v>51</v>
      </c>
      <c r="D184" s="47" t="s">
        <v>1773</v>
      </c>
      <c r="E184" s="47" t="s">
        <v>1774</v>
      </c>
      <c r="F184" s="47" t="s">
        <v>1775</v>
      </c>
      <c r="G184" s="47" t="s">
        <v>213</v>
      </c>
      <c r="H184" s="48" t="s">
        <v>42</v>
      </c>
      <c r="I184" s="45">
        <v>0</v>
      </c>
      <c r="J184" s="45">
        <v>711000000</v>
      </c>
      <c r="K184" s="45" t="s">
        <v>172</v>
      </c>
      <c r="L184" s="50" t="s">
        <v>150</v>
      </c>
      <c r="M184" s="49" t="s">
        <v>37</v>
      </c>
      <c r="N184" s="50" t="s">
        <v>27</v>
      </c>
      <c r="O184" s="45" t="s">
        <v>207</v>
      </c>
      <c r="P184" s="54" t="s">
        <v>169</v>
      </c>
      <c r="Q184" s="51">
        <v>166</v>
      </c>
      <c r="R184" s="51" t="s">
        <v>586</v>
      </c>
      <c r="S184" s="128">
        <v>1600</v>
      </c>
      <c r="T184" s="52">
        <v>500</v>
      </c>
      <c r="U184" s="52">
        <f t="shared" si="5"/>
        <v>800000</v>
      </c>
      <c r="V184" s="52">
        <f t="shared" si="4"/>
        <v>896000.00000000012</v>
      </c>
      <c r="W184" s="57"/>
      <c r="X184" s="50">
        <v>2017</v>
      </c>
      <c r="Y184" s="45"/>
    </row>
    <row r="185" spans="2:25" ht="41.25" customHeight="1">
      <c r="B185" s="45" t="s">
        <v>435</v>
      </c>
      <c r="C185" s="89" t="s">
        <v>51</v>
      </c>
      <c r="D185" s="47" t="s">
        <v>1778</v>
      </c>
      <c r="E185" s="47" t="s">
        <v>1779</v>
      </c>
      <c r="F185" s="47" t="s">
        <v>1780</v>
      </c>
      <c r="G185" s="47" t="s">
        <v>1776</v>
      </c>
      <c r="H185" s="48" t="s">
        <v>42</v>
      </c>
      <c r="I185" s="45">
        <v>0</v>
      </c>
      <c r="J185" s="45">
        <v>711000000</v>
      </c>
      <c r="K185" s="45" t="s">
        <v>172</v>
      </c>
      <c r="L185" s="50" t="s">
        <v>150</v>
      </c>
      <c r="M185" s="49" t="s">
        <v>37</v>
      </c>
      <c r="N185" s="50" t="s">
        <v>27</v>
      </c>
      <c r="O185" s="45" t="s">
        <v>207</v>
      </c>
      <c r="P185" s="54" t="s">
        <v>169</v>
      </c>
      <c r="Q185" s="51">
        <v>839</v>
      </c>
      <c r="R185" s="51" t="s">
        <v>1197</v>
      </c>
      <c r="S185" s="128">
        <v>1</v>
      </c>
      <c r="T185" s="52">
        <v>57600</v>
      </c>
      <c r="U185" s="52">
        <f t="shared" si="5"/>
        <v>57600</v>
      </c>
      <c r="V185" s="52">
        <f t="shared" si="4"/>
        <v>64512.000000000007</v>
      </c>
      <c r="W185" s="57"/>
      <c r="X185" s="50">
        <v>2017</v>
      </c>
      <c r="Y185" s="45"/>
    </row>
    <row r="186" spans="2:25" ht="41.25" customHeight="1">
      <c r="B186" s="45" t="s">
        <v>436</v>
      </c>
      <c r="C186" s="89" t="s">
        <v>51</v>
      </c>
      <c r="D186" s="47" t="s">
        <v>1785</v>
      </c>
      <c r="E186" s="47" t="s">
        <v>1698</v>
      </c>
      <c r="F186" s="47" t="s">
        <v>1786</v>
      </c>
      <c r="G186" s="47" t="s">
        <v>1784</v>
      </c>
      <c r="H186" s="48" t="s">
        <v>42</v>
      </c>
      <c r="I186" s="45">
        <v>0</v>
      </c>
      <c r="J186" s="45">
        <v>711000000</v>
      </c>
      <c r="K186" s="45" t="s">
        <v>172</v>
      </c>
      <c r="L186" s="50" t="s">
        <v>88</v>
      </c>
      <c r="M186" s="49" t="s">
        <v>37</v>
      </c>
      <c r="N186" s="50" t="s">
        <v>27</v>
      </c>
      <c r="O186" s="45" t="s">
        <v>85</v>
      </c>
      <c r="P186" s="54" t="s">
        <v>169</v>
      </c>
      <c r="Q186" s="51">
        <v>796</v>
      </c>
      <c r="R186" s="48" t="s">
        <v>44</v>
      </c>
      <c r="S186" s="128">
        <v>1</v>
      </c>
      <c r="T186" s="52">
        <v>709988</v>
      </c>
      <c r="U186" s="52">
        <f t="shared" si="5"/>
        <v>709988</v>
      </c>
      <c r="V186" s="52">
        <f t="shared" si="4"/>
        <v>795186.56</v>
      </c>
      <c r="W186" s="57"/>
      <c r="X186" s="50">
        <v>2017</v>
      </c>
      <c r="Y186" s="45"/>
    </row>
    <row r="187" spans="2:25" ht="41.25" customHeight="1">
      <c r="B187" s="45" t="s">
        <v>437</v>
      </c>
      <c r="C187" s="89" t="s">
        <v>51</v>
      </c>
      <c r="D187" s="47" t="s">
        <v>1785</v>
      </c>
      <c r="E187" s="47" t="s">
        <v>1698</v>
      </c>
      <c r="F187" s="47" t="s">
        <v>1786</v>
      </c>
      <c r="G187" s="47" t="s">
        <v>1783</v>
      </c>
      <c r="H187" s="48" t="s">
        <v>42</v>
      </c>
      <c r="I187" s="45">
        <v>0</v>
      </c>
      <c r="J187" s="45">
        <v>711000000</v>
      </c>
      <c r="K187" s="45" t="s">
        <v>172</v>
      </c>
      <c r="L187" s="50" t="s">
        <v>88</v>
      </c>
      <c r="M187" s="49" t="s">
        <v>37</v>
      </c>
      <c r="N187" s="50" t="s">
        <v>27</v>
      </c>
      <c r="O187" s="45" t="s">
        <v>85</v>
      </c>
      <c r="P187" s="54" t="s">
        <v>169</v>
      </c>
      <c r="Q187" s="51">
        <v>796</v>
      </c>
      <c r="R187" s="48" t="s">
        <v>44</v>
      </c>
      <c r="S187" s="128">
        <v>1</v>
      </c>
      <c r="T187" s="52">
        <v>700000</v>
      </c>
      <c r="U187" s="52">
        <f t="shared" si="5"/>
        <v>700000</v>
      </c>
      <c r="V187" s="52">
        <f t="shared" si="4"/>
        <v>784000.00000000012</v>
      </c>
      <c r="W187" s="57"/>
      <c r="X187" s="50">
        <v>2017</v>
      </c>
      <c r="Y187" s="45"/>
    </row>
    <row r="188" spans="2:25" ht="41.25" customHeight="1">
      <c r="B188" s="45" t="s">
        <v>438</v>
      </c>
      <c r="C188" s="89" t="s">
        <v>51</v>
      </c>
      <c r="D188" s="47" t="s">
        <v>1785</v>
      </c>
      <c r="E188" s="47" t="s">
        <v>1698</v>
      </c>
      <c r="F188" s="47" t="s">
        <v>1786</v>
      </c>
      <c r="G188" s="47" t="s">
        <v>1782</v>
      </c>
      <c r="H188" s="48" t="s">
        <v>28</v>
      </c>
      <c r="I188" s="45">
        <v>0</v>
      </c>
      <c r="J188" s="45">
        <v>711000000</v>
      </c>
      <c r="K188" s="45" t="s">
        <v>172</v>
      </c>
      <c r="L188" s="50" t="s">
        <v>88</v>
      </c>
      <c r="M188" s="49" t="s">
        <v>37</v>
      </c>
      <c r="N188" s="50" t="s">
        <v>27</v>
      </c>
      <c r="O188" s="45" t="s">
        <v>85</v>
      </c>
      <c r="P188" s="54" t="s">
        <v>169</v>
      </c>
      <c r="Q188" s="51">
        <v>796</v>
      </c>
      <c r="R188" s="48" t="s">
        <v>44</v>
      </c>
      <c r="S188" s="128">
        <v>1</v>
      </c>
      <c r="T188" s="52">
        <v>500000</v>
      </c>
      <c r="U188" s="52">
        <f t="shared" si="5"/>
        <v>500000</v>
      </c>
      <c r="V188" s="52">
        <f t="shared" si="4"/>
        <v>560000</v>
      </c>
      <c r="W188" s="57"/>
      <c r="X188" s="50">
        <v>2017</v>
      </c>
      <c r="Y188" s="45"/>
    </row>
    <row r="189" spans="2:25" ht="58.5" customHeight="1">
      <c r="B189" s="45" t="s">
        <v>439</v>
      </c>
      <c r="C189" s="89" t="s">
        <v>51</v>
      </c>
      <c r="D189" s="47" t="s">
        <v>1741</v>
      </c>
      <c r="E189" s="47" t="s">
        <v>1742</v>
      </c>
      <c r="F189" s="47" t="s">
        <v>1743</v>
      </c>
      <c r="G189" s="47" t="s">
        <v>1781</v>
      </c>
      <c r="H189" s="48" t="s">
        <v>42</v>
      </c>
      <c r="I189" s="45">
        <v>0</v>
      </c>
      <c r="J189" s="45">
        <v>711000000</v>
      </c>
      <c r="K189" s="45" t="s">
        <v>172</v>
      </c>
      <c r="L189" s="50" t="s">
        <v>150</v>
      </c>
      <c r="M189" s="49" t="s">
        <v>37</v>
      </c>
      <c r="N189" s="50" t="s">
        <v>27</v>
      </c>
      <c r="O189" s="45" t="s">
        <v>207</v>
      </c>
      <c r="P189" s="54" t="s">
        <v>169</v>
      </c>
      <c r="Q189" s="51">
        <v>796</v>
      </c>
      <c r="R189" s="48" t="s">
        <v>44</v>
      </c>
      <c r="S189" s="128">
        <v>2</v>
      </c>
      <c r="T189" s="52">
        <v>70000</v>
      </c>
      <c r="U189" s="52">
        <f t="shared" si="5"/>
        <v>140000</v>
      </c>
      <c r="V189" s="52">
        <f t="shared" si="4"/>
        <v>156800.00000000003</v>
      </c>
      <c r="W189" s="57"/>
      <c r="X189" s="50">
        <v>2017</v>
      </c>
      <c r="Y189" s="45"/>
    </row>
    <row r="190" spans="2:25" ht="71.25" customHeight="1">
      <c r="B190" s="45" t="s">
        <v>440</v>
      </c>
      <c r="C190" s="89" t="s">
        <v>51</v>
      </c>
      <c r="D190" s="47" t="s">
        <v>1683</v>
      </c>
      <c r="E190" s="47" t="s">
        <v>1684</v>
      </c>
      <c r="F190" s="47" t="s">
        <v>1685</v>
      </c>
      <c r="G190" s="47" t="s">
        <v>1682</v>
      </c>
      <c r="H190" s="48" t="s">
        <v>42</v>
      </c>
      <c r="I190" s="45">
        <v>0</v>
      </c>
      <c r="J190" s="45">
        <v>711000000</v>
      </c>
      <c r="K190" s="45" t="s">
        <v>172</v>
      </c>
      <c r="L190" s="50" t="s">
        <v>150</v>
      </c>
      <c r="M190" s="49" t="s">
        <v>37</v>
      </c>
      <c r="N190" s="50" t="s">
        <v>27</v>
      </c>
      <c r="O190" s="45" t="s">
        <v>207</v>
      </c>
      <c r="P190" s="54" t="s">
        <v>169</v>
      </c>
      <c r="Q190" s="51">
        <v>796</v>
      </c>
      <c r="R190" s="48" t="s">
        <v>44</v>
      </c>
      <c r="S190" s="128">
        <v>1</v>
      </c>
      <c r="T190" s="52">
        <v>120000</v>
      </c>
      <c r="U190" s="52">
        <f t="shared" si="5"/>
        <v>120000</v>
      </c>
      <c r="V190" s="52">
        <f t="shared" si="4"/>
        <v>134400</v>
      </c>
      <c r="W190" s="57"/>
      <c r="X190" s="50">
        <v>2017</v>
      </c>
      <c r="Y190" s="45"/>
    </row>
    <row r="191" spans="2:25" ht="41.25" customHeight="1">
      <c r="B191" s="45" t="s">
        <v>441</v>
      </c>
      <c r="C191" s="89" t="s">
        <v>51</v>
      </c>
      <c r="D191" s="47" t="s">
        <v>1787</v>
      </c>
      <c r="E191" s="47" t="s">
        <v>1189</v>
      </c>
      <c r="F191" s="47" t="s">
        <v>1788</v>
      </c>
      <c r="G191" s="47" t="s">
        <v>1789</v>
      </c>
      <c r="H191" s="48" t="s">
        <v>42</v>
      </c>
      <c r="I191" s="45">
        <v>0</v>
      </c>
      <c r="J191" s="45">
        <v>711000000</v>
      </c>
      <c r="K191" s="45" t="s">
        <v>172</v>
      </c>
      <c r="L191" s="50" t="s">
        <v>150</v>
      </c>
      <c r="M191" s="49" t="s">
        <v>37</v>
      </c>
      <c r="N191" s="50" t="s">
        <v>27</v>
      </c>
      <c r="O191" s="45" t="s">
        <v>207</v>
      </c>
      <c r="P191" s="54" t="s">
        <v>169</v>
      </c>
      <c r="Q191" s="51">
        <v>704</v>
      </c>
      <c r="R191" s="48" t="s">
        <v>636</v>
      </c>
      <c r="S191" s="128">
        <v>1</v>
      </c>
      <c r="T191" s="52">
        <v>80000</v>
      </c>
      <c r="U191" s="52">
        <f t="shared" si="5"/>
        <v>80000</v>
      </c>
      <c r="V191" s="52">
        <f t="shared" si="4"/>
        <v>89600.000000000015</v>
      </c>
      <c r="W191" s="57"/>
      <c r="X191" s="50">
        <v>2017</v>
      </c>
      <c r="Y191" s="45"/>
    </row>
    <row r="192" spans="2:25" ht="70.5" customHeight="1">
      <c r="B192" s="45" t="s">
        <v>442</v>
      </c>
      <c r="C192" s="89" t="s">
        <v>51</v>
      </c>
      <c r="D192" s="47" t="s">
        <v>1680</v>
      </c>
      <c r="E192" s="47" t="s">
        <v>214</v>
      </c>
      <c r="F192" s="47" t="s">
        <v>1681</v>
      </c>
      <c r="G192" s="47" t="s">
        <v>215</v>
      </c>
      <c r="H192" s="48" t="s">
        <v>42</v>
      </c>
      <c r="I192" s="45">
        <v>0</v>
      </c>
      <c r="J192" s="45">
        <v>711000000</v>
      </c>
      <c r="K192" s="45" t="s">
        <v>172</v>
      </c>
      <c r="L192" s="50" t="s">
        <v>150</v>
      </c>
      <c r="M192" s="49" t="s">
        <v>37</v>
      </c>
      <c r="N192" s="50" t="s">
        <v>27</v>
      </c>
      <c r="O192" s="45" t="s">
        <v>207</v>
      </c>
      <c r="P192" s="54" t="s">
        <v>169</v>
      </c>
      <c r="Q192" s="51">
        <v>796</v>
      </c>
      <c r="R192" s="48" t="s">
        <v>44</v>
      </c>
      <c r="S192" s="128">
        <v>1</v>
      </c>
      <c r="T192" s="52">
        <v>100000</v>
      </c>
      <c r="U192" s="52">
        <f t="shared" si="5"/>
        <v>100000</v>
      </c>
      <c r="V192" s="52">
        <f t="shared" si="4"/>
        <v>112000.00000000001</v>
      </c>
      <c r="W192" s="57"/>
      <c r="X192" s="50">
        <v>2017</v>
      </c>
      <c r="Y192" s="45"/>
    </row>
    <row r="193" spans="2:25" ht="67.5" customHeight="1">
      <c r="B193" s="45" t="s">
        <v>443</v>
      </c>
      <c r="C193" s="89" t="s">
        <v>51</v>
      </c>
      <c r="D193" s="47" t="s">
        <v>1817</v>
      </c>
      <c r="E193" s="47" t="s">
        <v>1818</v>
      </c>
      <c r="F193" s="47" t="s">
        <v>1819</v>
      </c>
      <c r="G193" s="47" t="s">
        <v>1816</v>
      </c>
      <c r="H193" s="48" t="s">
        <v>42</v>
      </c>
      <c r="I193" s="45">
        <v>0</v>
      </c>
      <c r="J193" s="45">
        <v>711000000</v>
      </c>
      <c r="K193" s="45" t="s">
        <v>172</v>
      </c>
      <c r="L193" s="50" t="s">
        <v>150</v>
      </c>
      <c r="M193" s="49" t="s">
        <v>37</v>
      </c>
      <c r="N193" s="50" t="s">
        <v>27</v>
      </c>
      <c r="O193" s="45" t="s">
        <v>207</v>
      </c>
      <c r="P193" s="54" t="s">
        <v>169</v>
      </c>
      <c r="Q193" s="51">
        <v>796</v>
      </c>
      <c r="R193" s="48" t="s">
        <v>44</v>
      </c>
      <c r="S193" s="128">
        <v>1</v>
      </c>
      <c r="T193" s="52">
        <v>250000</v>
      </c>
      <c r="U193" s="52">
        <f t="shared" si="5"/>
        <v>250000</v>
      </c>
      <c r="V193" s="52">
        <f t="shared" si="4"/>
        <v>280000</v>
      </c>
      <c r="W193" s="57"/>
      <c r="X193" s="50">
        <v>2017</v>
      </c>
      <c r="Y193" s="45"/>
    </row>
    <row r="194" spans="2:25" ht="38.25">
      <c r="B194" s="45" t="s">
        <v>444</v>
      </c>
      <c r="C194" s="46" t="s">
        <v>51</v>
      </c>
      <c r="D194" s="47" t="s">
        <v>758</v>
      </c>
      <c r="E194" s="47" t="s">
        <v>583</v>
      </c>
      <c r="F194" s="47" t="s">
        <v>584</v>
      </c>
      <c r="G194" s="47" t="s">
        <v>585</v>
      </c>
      <c r="H194" s="50" t="s">
        <v>28</v>
      </c>
      <c r="I194" s="45">
        <v>0</v>
      </c>
      <c r="J194" s="45">
        <v>711000000</v>
      </c>
      <c r="K194" s="45" t="s">
        <v>52</v>
      </c>
      <c r="L194" s="50" t="s">
        <v>29</v>
      </c>
      <c r="M194" s="45" t="s">
        <v>52</v>
      </c>
      <c r="N194" s="50" t="s">
        <v>27</v>
      </c>
      <c r="O194" s="45" t="s">
        <v>32</v>
      </c>
      <c r="P194" s="54" t="s">
        <v>169</v>
      </c>
      <c r="Q194" s="51">
        <v>166</v>
      </c>
      <c r="R194" s="51" t="s">
        <v>586</v>
      </c>
      <c r="S194" s="50">
        <v>20</v>
      </c>
      <c r="T194" s="52">
        <v>3500</v>
      </c>
      <c r="U194" s="55">
        <f>T194*S194</f>
        <v>70000</v>
      </c>
      <c r="V194" s="52">
        <f t="shared" si="4"/>
        <v>78400.000000000015</v>
      </c>
      <c r="W194" s="50"/>
      <c r="X194" s="50">
        <v>2017</v>
      </c>
      <c r="Y194" s="121"/>
    </row>
    <row r="195" spans="2:25" ht="38.25">
      <c r="B195" s="45" t="s">
        <v>445</v>
      </c>
      <c r="C195" s="46" t="s">
        <v>51</v>
      </c>
      <c r="D195" s="47" t="s">
        <v>758</v>
      </c>
      <c r="E195" s="47" t="s">
        <v>583</v>
      </c>
      <c r="F195" s="47" t="s">
        <v>584</v>
      </c>
      <c r="G195" s="47" t="s">
        <v>585</v>
      </c>
      <c r="H195" s="50" t="s">
        <v>28</v>
      </c>
      <c r="I195" s="45">
        <v>0</v>
      </c>
      <c r="J195" s="45">
        <v>711000000</v>
      </c>
      <c r="K195" s="45" t="s">
        <v>52</v>
      </c>
      <c r="L195" s="50" t="s">
        <v>29</v>
      </c>
      <c r="M195" s="45" t="s">
        <v>52</v>
      </c>
      <c r="N195" s="50" t="s">
        <v>27</v>
      </c>
      <c r="O195" s="45" t="s">
        <v>32</v>
      </c>
      <c r="P195" s="54" t="s">
        <v>169</v>
      </c>
      <c r="Q195" s="51">
        <v>166</v>
      </c>
      <c r="R195" s="51" t="s">
        <v>586</v>
      </c>
      <c r="S195" s="50">
        <v>20</v>
      </c>
      <c r="T195" s="52">
        <v>3000</v>
      </c>
      <c r="U195" s="55">
        <f t="shared" ref="U195:U287" si="6">T195*S195</f>
        <v>60000</v>
      </c>
      <c r="V195" s="52">
        <f t="shared" si="4"/>
        <v>67200</v>
      </c>
      <c r="W195" s="113"/>
      <c r="X195" s="50">
        <v>2017</v>
      </c>
      <c r="Y195" s="122"/>
    </row>
    <row r="196" spans="2:25" ht="38.25">
      <c r="B196" s="45" t="s">
        <v>477</v>
      </c>
      <c r="C196" s="46" t="s">
        <v>51</v>
      </c>
      <c r="D196" s="47" t="s">
        <v>759</v>
      </c>
      <c r="E196" s="47" t="s">
        <v>587</v>
      </c>
      <c r="F196" s="47" t="s">
        <v>774</v>
      </c>
      <c r="G196" s="47" t="s">
        <v>775</v>
      </c>
      <c r="H196" s="50" t="s">
        <v>28</v>
      </c>
      <c r="I196" s="45">
        <v>0</v>
      </c>
      <c r="J196" s="45">
        <v>711000000</v>
      </c>
      <c r="K196" s="45" t="s">
        <v>52</v>
      </c>
      <c r="L196" s="50" t="s">
        <v>29</v>
      </c>
      <c r="M196" s="45" t="s">
        <v>52</v>
      </c>
      <c r="N196" s="50" t="s">
        <v>27</v>
      </c>
      <c r="O196" s="45" t="s">
        <v>32</v>
      </c>
      <c r="P196" s="54" t="s">
        <v>169</v>
      </c>
      <c r="Q196" s="51">
        <v>166</v>
      </c>
      <c r="R196" s="51" t="s">
        <v>586</v>
      </c>
      <c r="S196" s="50">
        <v>20</v>
      </c>
      <c r="T196" s="52">
        <v>5000</v>
      </c>
      <c r="U196" s="55">
        <f t="shared" si="6"/>
        <v>100000</v>
      </c>
      <c r="V196" s="52">
        <f t="shared" si="4"/>
        <v>112000.00000000001</v>
      </c>
      <c r="W196" s="113"/>
      <c r="X196" s="50">
        <v>2017</v>
      </c>
      <c r="Y196" s="122"/>
    </row>
    <row r="197" spans="2:25" ht="38.25">
      <c r="B197" s="45" t="s">
        <v>665</v>
      </c>
      <c r="C197" s="46" t="s">
        <v>51</v>
      </c>
      <c r="D197" s="47" t="s">
        <v>760</v>
      </c>
      <c r="E197" s="47" t="s">
        <v>588</v>
      </c>
      <c r="F197" s="47" t="s">
        <v>774</v>
      </c>
      <c r="G197" s="47" t="s">
        <v>776</v>
      </c>
      <c r="H197" s="50" t="s">
        <v>28</v>
      </c>
      <c r="I197" s="45">
        <v>0</v>
      </c>
      <c r="J197" s="45">
        <v>711000000</v>
      </c>
      <c r="K197" s="45" t="s">
        <v>52</v>
      </c>
      <c r="L197" s="50" t="s">
        <v>29</v>
      </c>
      <c r="M197" s="45" t="s">
        <v>52</v>
      </c>
      <c r="N197" s="50" t="s">
        <v>27</v>
      </c>
      <c r="O197" s="45" t="s">
        <v>32</v>
      </c>
      <c r="P197" s="54" t="s">
        <v>169</v>
      </c>
      <c r="Q197" s="51">
        <v>166</v>
      </c>
      <c r="R197" s="51" t="s">
        <v>586</v>
      </c>
      <c r="S197" s="50">
        <v>20</v>
      </c>
      <c r="T197" s="52">
        <v>5000</v>
      </c>
      <c r="U197" s="55">
        <f t="shared" si="6"/>
        <v>100000</v>
      </c>
      <c r="V197" s="52">
        <f t="shared" si="4"/>
        <v>112000.00000000001</v>
      </c>
      <c r="W197" s="113"/>
      <c r="X197" s="50">
        <v>2017</v>
      </c>
      <c r="Y197" s="122"/>
    </row>
    <row r="198" spans="2:25" ht="38.25">
      <c r="B198" s="45" t="s">
        <v>666</v>
      </c>
      <c r="C198" s="46" t="s">
        <v>51</v>
      </c>
      <c r="D198" s="47" t="s">
        <v>761</v>
      </c>
      <c r="E198" s="47" t="s">
        <v>589</v>
      </c>
      <c r="F198" s="47" t="s">
        <v>774</v>
      </c>
      <c r="G198" s="47" t="s">
        <v>777</v>
      </c>
      <c r="H198" s="50" t="s">
        <v>28</v>
      </c>
      <c r="I198" s="45">
        <v>0</v>
      </c>
      <c r="J198" s="45">
        <v>711000000</v>
      </c>
      <c r="K198" s="45" t="s">
        <v>52</v>
      </c>
      <c r="L198" s="50" t="s">
        <v>29</v>
      </c>
      <c r="M198" s="45" t="s">
        <v>52</v>
      </c>
      <c r="N198" s="50" t="s">
        <v>27</v>
      </c>
      <c r="O198" s="45" t="s">
        <v>32</v>
      </c>
      <c r="P198" s="54" t="s">
        <v>169</v>
      </c>
      <c r="Q198" s="51">
        <v>166</v>
      </c>
      <c r="R198" s="51" t="s">
        <v>586</v>
      </c>
      <c r="S198" s="50">
        <v>20</v>
      </c>
      <c r="T198" s="52">
        <v>5000</v>
      </c>
      <c r="U198" s="55">
        <f t="shared" si="6"/>
        <v>100000</v>
      </c>
      <c r="V198" s="52">
        <f t="shared" si="4"/>
        <v>112000.00000000001</v>
      </c>
      <c r="W198" s="113"/>
      <c r="X198" s="50">
        <v>2017</v>
      </c>
      <c r="Y198" s="122"/>
    </row>
    <row r="199" spans="2:25" ht="38.25">
      <c r="B199" s="45" t="s">
        <v>667</v>
      </c>
      <c r="C199" s="46" t="s">
        <v>51</v>
      </c>
      <c r="D199" s="47" t="s">
        <v>1635</v>
      </c>
      <c r="E199" s="47" t="s">
        <v>1636</v>
      </c>
      <c r="F199" s="47" t="s">
        <v>1637</v>
      </c>
      <c r="G199" s="47" t="s">
        <v>778</v>
      </c>
      <c r="H199" s="50" t="s">
        <v>28</v>
      </c>
      <c r="I199" s="45">
        <v>0</v>
      </c>
      <c r="J199" s="45">
        <v>711000000</v>
      </c>
      <c r="K199" s="45" t="s">
        <v>52</v>
      </c>
      <c r="L199" s="50" t="s">
        <v>29</v>
      </c>
      <c r="M199" s="45" t="s">
        <v>52</v>
      </c>
      <c r="N199" s="50" t="s">
        <v>27</v>
      </c>
      <c r="O199" s="45" t="s">
        <v>32</v>
      </c>
      <c r="P199" s="54" t="s">
        <v>169</v>
      </c>
      <c r="Q199" s="51">
        <v>5111</v>
      </c>
      <c r="R199" s="51" t="s">
        <v>602</v>
      </c>
      <c r="S199" s="50">
        <v>40</v>
      </c>
      <c r="T199" s="52">
        <v>400</v>
      </c>
      <c r="U199" s="55">
        <f t="shared" si="6"/>
        <v>16000</v>
      </c>
      <c r="V199" s="52">
        <f t="shared" si="4"/>
        <v>17920</v>
      </c>
      <c r="W199" s="113"/>
      <c r="X199" s="50">
        <v>2017</v>
      </c>
      <c r="Y199" s="122"/>
    </row>
    <row r="200" spans="2:25" ht="38.25">
      <c r="B200" s="45" t="s">
        <v>668</v>
      </c>
      <c r="C200" s="46" t="s">
        <v>51</v>
      </c>
      <c r="D200" s="47" t="s">
        <v>762</v>
      </c>
      <c r="E200" s="47" t="s">
        <v>1638</v>
      </c>
      <c r="F200" s="47" t="s">
        <v>779</v>
      </c>
      <c r="G200" s="47" t="s">
        <v>590</v>
      </c>
      <c r="H200" s="50" t="s">
        <v>28</v>
      </c>
      <c r="I200" s="45">
        <v>0</v>
      </c>
      <c r="J200" s="45">
        <v>711000000</v>
      </c>
      <c r="K200" s="45" t="s">
        <v>52</v>
      </c>
      <c r="L200" s="50" t="s">
        <v>29</v>
      </c>
      <c r="M200" s="45" t="s">
        <v>52</v>
      </c>
      <c r="N200" s="50" t="s">
        <v>27</v>
      </c>
      <c r="O200" s="45" t="s">
        <v>32</v>
      </c>
      <c r="P200" s="54" t="s">
        <v>169</v>
      </c>
      <c r="Q200" s="51">
        <v>778</v>
      </c>
      <c r="R200" s="120" t="s">
        <v>591</v>
      </c>
      <c r="S200" s="50">
        <v>30</v>
      </c>
      <c r="T200" s="52">
        <v>6000</v>
      </c>
      <c r="U200" s="55">
        <f t="shared" si="6"/>
        <v>180000</v>
      </c>
      <c r="V200" s="52">
        <f t="shared" si="4"/>
        <v>201600.00000000003</v>
      </c>
      <c r="W200" s="113"/>
      <c r="X200" s="50">
        <v>2017</v>
      </c>
      <c r="Y200" s="122"/>
    </row>
    <row r="201" spans="2:25" ht="38.25">
      <c r="B201" s="45" t="s">
        <v>669</v>
      </c>
      <c r="C201" s="46" t="s">
        <v>51</v>
      </c>
      <c r="D201" s="47" t="s">
        <v>763</v>
      </c>
      <c r="E201" s="47" t="s">
        <v>1638</v>
      </c>
      <c r="F201" s="47" t="s">
        <v>780</v>
      </c>
      <c r="G201" s="47" t="s">
        <v>781</v>
      </c>
      <c r="H201" s="50" t="s">
        <v>28</v>
      </c>
      <c r="I201" s="45">
        <v>0</v>
      </c>
      <c r="J201" s="45">
        <v>711000000</v>
      </c>
      <c r="K201" s="45" t="s">
        <v>52</v>
      </c>
      <c r="L201" s="50" t="s">
        <v>29</v>
      </c>
      <c r="M201" s="45" t="s">
        <v>52</v>
      </c>
      <c r="N201" s="50" t="s">
        <v>27</v>
      </c>
      <c r="O201" s="45" t="s">
        <v>32</v>
      </c>
      <c r="P201" s="54" t="s">
        <v>169</v>
      </c>
      <c r="Q201" s="51">
        <v>796</v>
      </c>
      <c r="R201" s="120" t="s">
        <v>592</v>
      </c>
      <c r="S201" s="50">
        <v>15</v>
      </c>
      <c r="T201" s="52">
        <v>3500</v>
      </c>
      <c r="U201" s="55">
        <f t="shared" si="6"/>
        <v>52500</v>
      </c>
      <c r="V201" s="52">
        <f t="shared" si="4"/>
        <v>58800.000000000007</v>
      </c>
      <c r="W201" s="113"/>
      <c r="X201" s="50">
        <v>2017</v>
      </c>
      <c r="Y201" s="122"/>
    </row>
    <row r="202" spans="2:25" ht="51">
      <c r="B202" s="45" t="s">
        <v>670</v>
      </c>
      <c r="C202" s="46" t="s">
        <v>51</v>
      </c>
      <c r="D202" s="142" t="s">
        <v>764</v>
      </c>
      <c r="E202" s="47" t="s">
        <v>1639</v>
      </c>
      <c r="F202" s="47" t="s">
        <v>782</v>
      </c>
      <c r="G202" s="47" t="s">
        <v>783</v>
      </c>
      <c r="H202" s="50" t="s">
        <v>28</v>
      </c>
      <c r="I202" s="45">
        <v>0</v>
      </c>
      <c r="J202" s="45">
        <v>711000000</v>
      </c>
      <c r="K202" s="45" t="s">
        <v>52</v>
      </c>
      <c r="L202" s="50" t="s">
        <v>29</v>
      </c>
      <c r="M202" s="45" t="s">
        <v>52</v>
      </c>
      <c r="N202" s="50" t="s">
        <v>27</v>
      </c>
      <c r="O202" s="45" t="s">
        <v>32</v>
      </c>
      <c r="P202" s="54" t="s">
        <v>169</v>
      </c>
      <c r="Q202" s="51">
        <v>5111</v>
      </c>
      <c r="R202" s="51" t="s">
        <v>602</v>
      </c>
      <c r="S202" s="50">
        <v>25</v>
      </c>
      <c r="T202" s="52">
        <v>2000</v>
      </c>
      <c r="U202" s="55">
        <f t="shared" si="6"/>
        <v>50000</v>
      </c>
      <c r="V202" s="52">
        <f t="shared" si="4"/>
        <v>56000.000000000007</v>
      </c>
      <c r="W202" s="113"/>
      <c r="X202" s="50">
        <v>2017</v>
      </c>
      <c r="Y202" s="122"/>
    </row>
    <row r="203" spans="2:25" ht="38.25">
      <c r="B203" s="45" t="s">
        <v>671</v>
      </c>
      <c r="C203" s="46" t="s">
        <v>51</v>
      </c>
      <c r="D203" s="47" t="s">
        <v>765</v>
      </c>
      <c r="E203" s="47" t="s">
        <v>1639</v>
      </c>
      <c r="F203" s="47" t="s">
        <v>784</v>
      </c>
      <c r="G203" s="47" t="s">
        <v>785</v>
      </c>
      <c r="H203" s="50" t="s">
        <v>28</v>
      </c>
      <c r="I203" s="45">
        <v>0</v>
      </c>
      <c r="J203" s="45">
        <v>711000000</v>
      </c>
      <c r="K203" s="45" t="s">
        <v>52</v>
      </c>
      <c r="L203" s="50" t="s">
        <v>29</v>
      </c>
      <c r="M203" s="45" t="s">
        <v>52</v>
      </c>
      <c r="N203" s="50" t="s">
        <v>27</v>
      </c>
      <c r="O203" s="45" t="s">
        <v>32</v>
      </c>
      <c r="P203" s="54" t="s">
        <v>169</v>
      </c>
      <c r="Q203" s="51">
        <v>5111</v>
      </c>
      <c r="R203" s="51" t="s">
        <v>602</v>
      </c>
      <c r="S203" s="50">
        <v>11</v>
      </c>
      <c r="T203" s="52">
        <v>2000</v>
      </c>
      <c r="U203" s="55">
        <f t="shared" si="6"/>
        <v>22000</v>
      </c>
      <c r="V203" s="52">
        <f t="shared" si="4"/>
        <v>24640.000000000004</v>
      </c>
      <c r="W203" s="113"/>
      <c r="X203" s="50">
        <v>2017</v>
      </c>
      <c r="Y203" s="122"/>
    </row>
    <row r="204" spans="2:25" ht="38.25">
      <c r="B204" s="45" t="s">
        <v>672</v>
      </c>
      <c r="C204" s="46" t="s">
        <v>51</v>
      </c>
      <c r="D204" s="47" t="s">
        <v>766</v>
      </c>
      <c r="E204" s="47" t="s">
        <v>593</v>
      </c>
      <c r="F204" s="47" t="s">
        <v>786</v>
      </c>
      <c r="G204" s="47" t="s">
        <v>787</v>
      </c>
      <c r="H204" s="50" t="s">
        <v>28</v>
      </c>
      <c r="I204" s="45">
        <v>0</v>
      </c>
      <c r="J204" s="45">
        <v>711000000</v>
      </c>
      <c r="K204" s="45" t="s">
        <v>52</v>
      </c>
      <c r="L204" s="50" t="s">
        <v>29</v>
      </c>
      <c r="M204" s="45" t="s">
        <v>52</v>
      </c>
      <c r="N204" s="50" t="s">
        <v>27</v>
      </c>
      <c r="O204" s="45" t="s">
        <v>32</v>
      </c>
      <c r="P204" s="54" t="s">
        <v>169</v>
      </c>
      <c r="Q204" s="51">
        <v>778</v>
      </c>
      <c r="R204" s="120" t="s">
        <v>591</v>
      </c>
      <c r="S204" s="50">
        <v>20</v>
      </c>
      <c r="T204" s="52">
        <v>2700</v>
      </c>
      <c r="U204" s="55">
        <f t="shared" si="6"/>
        <v>54000</v>
      </c>
      <c r="V204" s="52">
        <f t="shared" si="4"/>
        <v>60480.000000000007</v>
      </c>
      <c r="W204" s="113"/>
      <c r="X204" s="50">
        <v>2017</v>
      </c>
      <c r="Y204" s="122"/>
    </row>
    <row r="205" spans="2:25" ht="38.25">
      <c r="B205" s="45" t="s">
        <v>673</v>
      </c>
      <c r="C205" s="47" t="s">
        <v>51</v>
      </c>
      <c r="D205" s="47" t="s">
        <v>767</v>
      </c>
      <c r="E205" s="47" t="s">
        <v>594</v>
      </c>
      <c r="F205" s="47" t="s">
        <v>788</v>
      </c>
      <c r="G205" s="47" t="s">
        <v>789</v>
      </c>
      <c r="H205" s="50" t="s">
        <v>28</v>
      </c>
      <c r="I205" s="45">
        <v>0</v>
      </c>
      <c r="J205" s="45">
        <v>711000000</v>
      </c>
      <c r="K205" s="45" t="s">
        <v>52</v>
      </c>
      <c r="L205" s="50" t="s">
        <v>29</v>
      </c>
      <c r="M205" s="45" t="s">
        <v>52</v>
      </c>
      <c r="N205" s="50" t="s">
        <v>27</v>
      </c>
      <c r="O205" s="45" t="s">
        <v>32</v>
      </c>
      <c r="P205" s="54" t="s">
        <v>169</v>
      </c>
      <c r="Q205" s="51">
        <v>796</v>
      </c>
      <c r="R205" s="120" t="s">
        <v>592</v>
      </c>
      <c r="S205" s="50">
        <v>100</v>
      </c>
      <c r="T205" s="52">
        <v>380</v>
      </c>
      <c r="U205" s="55">
        <f t="shared" si="6"/>
        <v>38000</v>
      </c>
      <c r="V205" s="52">
        <f t="shared" si="4"/>
        <v>42560.000000000007</v>
      </c>
      <c r="W205" s="113"/>
      <c r="X205" s="50">
        <v>2017</v>
      </c>
      <c r="Y205" s="122"/>
    </row>
    <row r="206" spans="2:25" ht="38.25">
      <c r="B206" s="45" t="s">
        <v>674</v>
      </c>
      <c r="C206" s="46" t="s">
        <v>51</v>
      </c>
      <c r="D206" s="47" t="s">
        <v>768</v>
      </c>
      <c r="E206" s="47" t="s">
        <v>595</v>
      </c>
      <c r="F206" s="47" t="s">
        <v>790</v>
      </c>
      <c r="G206" s="47" t="s">
        <v>791</v>
      </c>
      <c r="H206" s="50" t="s">
        <v>28</v>
      </c>
      <c r="I206" s="45">
        <v>0</v>
      </c>
      <c r="J206" s="45">
        <v>711000000</v>
      </c>
      <c r="K206" s="45" t="s">
        <v>52</v>
      </c>
      <c r="L206" s="50" t="s">
        <v>29</v>
      </c>
      <c r="M206" s="45" t="s">
        <v>52</v>
      </c>
      <c r="N206" s="50" t="s">
        <v>27</v>
      </c>
      <c r="O206" s="45" t="s">
        <v>32</v>
      </c>
      <c r="P206" s="54" t="s">
        <v>169</v>
      </c>
      <c r="Q206" s="51">
        <v>166</v>
      </c>
      <c r="R206" s="51" t="s">
        <v>586</v>
      </c>
      <c r="S206" s="50">
        <v>20</v>
      </c>
      <c r="T206" s="52">
        <v>3500</v>
      </c>
      <c r="U206" s="55">
        <f t="shared" si="6"/>
        <v>70000</v>
      </c>
      <c r="V206" s="52">
        <f t="shared" si="4"/>
        <v>78400.000000000015</v>
      </c>
      <c r="W206" s="113"/>
      <c r="X206" s="50">
        <v>2017</v>
      </c>
      <c r="Y206" s="122"/>
    </row>
    <row r="207" spans="2:25" ht="38.25">
      <c r="B207" s="45" t="s">
        <v>675</v>
      </c>
      <c r="C207" s="46" t="s">
        <v>51</v>
      </c>
      <c r="D207" s="47" t="s">
        <v>769</v>
      </c>
      <c r="E207" s="47" t="s">
        <v>596</v>
      </c>
      <c r="F207" s="47" t="s">
        <v>792</v>
      </c>
      <c r="G207" s="47" t="s">
        <v>793</v>
      </c>
      <c r="H207" s="50" t="s">
        <v>28</v>
      </c>
      <c r="I207" s="45">
        <v>0</v>
      </c>
      <c r="J207" s="45">
        <v>711000000</v>
      </c>
      <c r="K207" s="45" t="s">
        <v>52</v>
      </c>
      <c r="L207" s="50" t="s">
        <v>29</v>
      </c>
      <c r="M207" s="45" t="s">
        <v>52</v>
      </c>
      <c r="N207" s="50" t="s">
        <v>27</v>
      </c>
      <c r="O207" s="45" t="s">
        <v>32</v>
      </c>
      <c r="P207" s="54" t="s">
        <v>169</v>
      </c>
      <c r="Q207" s="51">
        <v>166</v>
      </c>
      <c r="R207" s="51" t="s">
        <v>586</v>
      </c>
      <c r="S207" s="50">
        <v>20</v>
      </c>
      <c r="T207" s="52">
        <v>5000</v>
      </c>
      <c r="U207" s="55">
        <f t="shared" si="6"/>
        <v>100000</v>
      </c>
      <c r="V207" s="52">
        <f t="shared" si="4"/>
        <v>112000.00000000001</v>
      </c>
      <c r="W207" s="113"/>
      <c r="X207" s="50">
        <v>2017</v>
      </c>
      <c r="Y207" s="122"/>
    </row>
    <row r="208" spans="2:25" ht="38.25">
      <c r="B208" s="45" t="s">
        <v>676</v>
      </c>
      <c r="C208" s="46" t="s">
        <v>51</v>
      </c>
      <c r="D208" s="47" t="s">
        <v>770</v>
      </c>
      <c r="E208" s="47" t="s">
        <v>1640</v>
      </c>
      <c r="F208" s="47" t="s">
        <v>794</v>
      </c>
      <c r="G208" s="47" t="s">
        <v>795</v>
      </c>
      <c r="H208" s="50" t="s">
        <v>28</v>
      </c>
      <c r="I208" s="45">
        <v>0</v>
      </c>
      <c r="J208" s="45">
        <v>711000000</v>
      </c>
      <c r="K208" s="45" t="s">
        <v>52</v>
      </c>
      <c r="L208" s="50" t="s">
        <v>29</v>
      </c>
      <c r="M208" s="45" t="s">
        <v>52</v>
      </c>
      <c r="N208" s="50" t="s">
        <v>27</v>
      </c>
      <c r="O208" s="45" t="s">
        <v>32</v>
      </c>
      <c r="P208" s="54" t="s">
        <v>169</v>
      </c>
      <c r="Q208" s="51">
        <v>166</v>
      </c>
      <c r="R208" s="51" t="s">
        <v>586</v>
      </c>
      <c r="S208" s="50">
        <v>20</v>
      </c>
      <c r="T208" s="52">
        <v>4500</v>
      </c>
      <c r="U208" s="55">
        <f t="shared" si="6"/>
        <v>90000</v>
      </c>
      <c r="V208" s="52">
        <f t="shared" si="4"/>
        <v>100800.00000000001</v>
      </c>
      <c r="W208" s="113"/>
      <c r="X208" s="50">
        <v>2017</v>
      </c>
      <c r="Y208" s="122"/>
    </row>
    <row r="209" spans="2:25" ht="38.25">
      <c r="B209" s="45" t="s">
        <v>677</v>
      </c>
      <c r="C209" s="46" t="s">
        <v>51</v>
      </c>
      <c r="D209" s="47" t="s">
        <v>771</v>
      </c>
      <c r="E209" s="47" t="s">
        <v>597</v>
      </c>
      <c r="F209" s="47" t="s">
        <v>794</v>
      </c>
      <c r="G209" s="47" t="s">
        <v>796</v>
      </c>
      <c r="H209" s="50" t="s">
        <v>28</v>
      </c>
      <c r="I209" s="45">
        <v>0</v>
      </c>
      <c r="J209" s="45">
        <v>711000000</v>
      </c>
      <c r="K209" s="45" t="s">
        <v>52</v>
      </c>
      <c r="L209" s="50" t="s">
        <v>29</v>
      </c>
      <c r="M209" s="45" t="s">
        <v>52</v>
      </c>
      <c r="N209" s="50" t="s">
        <v>27</v>
      </c>
      <c r="O209" s="45" t="s">
        <v>32</v>
      </c>
      <c r="P209" s="54" t="s">
        <v>169</v>
      </c>
      <c r="Q209" s="51">
        <v>166</v>
      </c>
      <c r="R209" s="51" t="s">
        <v>586</v>
      </c>
      <c r="S209" s="50">
        <v>20</v>
      </c>
      <c r="T209" s="52">
        <v>3500</v>
      </c>
      <c r="U209" s="55">
        <f t="shared" si="6"/>
        <v>70000</v>
      </c>
      <c r="V209" s="52">
        <f t="shared" si="4"/>
        <v>78400.000000000015</v>
      </c>
      <c r="W209" s="113"/>
      <c r="X209" s="50">
        <v>2017</v>
      </c>
      <c r="Y209" s="122"/>
    </row>
    <row r="210" spans="2:25" ht="38.25">
      <c r="B210" s="45" t="s">
        <v>678</v>
      </c>
      <c r="C210" s="47" t="s">
        <v>51</v>
      </c>
      <c r="D210" s="47" t="s">
        <v>772</v>
      </c>
      <c r="E210" s="47" t="s">
        <v>598</v>
      </c>
      <c r="F210" s="47" t="s">
        <v>797</v>
      </c>
      <c r="G210" s="47" t="s">
        <v>598</v>
      </c>
      <c r="H210" s="50" t="s">
        <v>28</v>
      </c>
      <c r="I210" s="45">
        <v>0</v>
      </c>
      <c r="J210" s="45">
        <v>711000000</v>
      </c>
      <c r="K210" s="45" t="s">
        <v>52</v>
      </c>
      <c r="L210" s="50" t="s">
        <v>29</v>
      </c>
      <c r="M210" s="45" t="s">
        <v>52</v>
      </c>
      <c r="N210" s="50" t="s">
        <v>27</v>
      </c>
      <c r="O210" s="45" t="s">
        <v>32</v>
      </c>
      <c r="P210" s="54" t="s">
        <v>169</v>
      </c>
      <c r="Q210" s="51">
        <v>796</v>
      </c>
      <c r="R210" s="120" t="s">
        <v>592</v>
      </c>
      <c r="S210" s="50">
        <v>200</v>
      </c>
      <c r="T210" s="52">
        <v>150</v>
      </c>
      <c r="U210" s="55">
        <f t="shared" si="6"/>
        <v>30000</v>
      </c>
      <c r="V210" s="52">
        <f t="shared" si="4"/>
        <v>33600</v>
      </c>
      <c r="W210" s="113"/>
      <c r="X210" s="50">
        <v>2017</v>
      </c>
      <c r="Y210" s="122"/>
    </row>
    <row r="211" spans="2:25" ht="38.25">
      <c r="B211" s="45" t="s">
        <v>679</v>
      </c>
      <c r="C211" s="46" t="s">
        <v>51</v>
      </c>
      <c r="D211" s="47" t="s">
        <v>773</v>
      </c>
      <c r="E211" s="47" t="s">
        <v>1642</v>
      </c>
      <c r="F211" s="47" t="s">
        <v>798</v>
      </c>
      <c r="G211" s="47" t="s">
        <v>1655</v>
      </c>
      <c r="H211" s="50" t="s">
        <v>28</v>
      </c>
      <c r="I211" s="45">
        <v>0</v>
      </c>
      <c r="J211" s="45">
        <v>711000000</v>
      </c>
      <c r="K211" s="45" t="s">
        <v>52</v>
      </c>
      <c r="L211" s="50" t="s">
        <v>29</v>
      </c>
      <c r="M211" s="45" t="s">
        <v>52</v>
      </c>
      <c r="N211" s="50" t="s">
        <v>27</v>
      </c>
      <c r="O211" s="45" t="s">
        <v>32</v>
      </c>
      <c r="P211" s="54" t="s">
        <v>169</v>
      </c>
      <c r="Q211" s="51">
        <v>166</v>
      </c>
      <c r="R211" s="51" t="s">
        <v>586</v>
      </c>
      <c r="S211" s="50">
        <v>10</v>
      </c>
      <c r="T211" s="52">
        <v>3000</v>
      </c>
      <c r="U211" s="55">
        <f t="shared" si="6"/>
        <v>30000</v>
      </c>
      <c r="V211" s="52">
        <f t="shared" si="4"/>
        <v>33600</v>
      </c>
      <c r="W211" s="113"/>
      <c r="X211" s="50">
        <v>2017</v>
      </c>
      <c r="Y211" s="122"/>
    </row>
    <row r="212" spans="2:25" ht="38.25">
      <c r="B212" s="45" t="s">
        <v>680</v>
      </c>
      <c r="C212" s="46" t="s">
        <v>51</v>
      </c>
      <c r="D212" s="47" t="s">
        <v>1656</v>
      </c>
      <c r="E212" s="47" t="s">
        <v>1657</v>
      </c>
      <c r="F212" s="47" t="s">
        <v>1658</v>
      </c>
      <c r="G212" s="47" t="s">
        <v>1659</v>
      </c>
      <c r="H212" s="50" t="s">
        <v>28</v>
      </c>
      <c r="I212" s="45">
        <v>0</v>
      </c>
      <c r="J212" s="45">
        <v>711000000</v>
      </c>
      <c r="K212" s="45" t="s">
        <v>52</v>
      </c>
      <c r="L212" s="50" t="s">
        <v>29</v>
      </c>
      <c r="M212" s="45" t="s">
        <v>52</v>
      </c>
      <c r="N212" s="50" t="s">
        <v>27</v>
      </c>
      <c r="O212" s="45" t="s">
        <v>32</v>
      </c>
      <c r="P212" s="54" t="s">
        <v>169</v>
      </c>
      <c r="Q212" s="51">
        <v>796</v>
      </c>
      <c r="R212" s="120" t="s">
        <v>44</v>
      </c>
      <c r="S212" s="50">
        <v>1000</v>
      </c>
      <c r="T212" s="52">
        <v>40</v>
      </c>
      <c r="U212" s="55">
        <f t="shared" si="6"/>
        <v>40000</v>
      </c>
      <c r="V212" s="52">
        <f t="shared" si="4"/>
        <v>44800.000000000007</v>
      </c>
      <c r="W212" s="113"/>
      <c r="X212" s="50">
        <v>2017</v>
      </c>
      <c r="Y212" s="122"/>
    </row>
    <row r="213" spans="2:25" ht="38.25">
      <c r="B213" s="45" t="s">
        <v>681</v>
      </c>
      <c r="C213" s="46" t="s">
        <v>51</v>
      </c>
      <c r="D213" s="47" t="s">
        <v>1644</v>
      </c>
      <c r="E213" s="47" t="s">
        <v>1645</v>
      </c>
      <c r="F213" s="47" t="s">
        <v>1646</v>
      </c>
      <c r="G213" s="47" t="s">
        <v>1653</v>
      </c>
      <c r="H213" s="50" t="s">
        <v>28</v>
      </c>
      <c r="I213" s="45">
        <v>0</v>
      </c>
      <c r="J213" s="45">
        <v>711000000</v>
      </c>
      <c r="K213" s="45" t="s">
        <v>52</v>
      </c>
      <c r="L213" s="50" t="s">
        <v>29</v>
      </c>
      <c r="M213" s="45" t="s">
        <v>52</v>
      </c>
      <c r="N213" s="50" t="s">
        <v>27</v>
      </c>
      <c r="O213" s="45" t="s">
        <v>32</v>
      </c>
      <c r="P213" s="54" t="s">
        <v>169</v>
      </c>
      <c r="Q213" s="51">
        <v>778</v>
      </c>
      <c r="R213" s="51" t="s">
        <v>1326</v>
      </c>
      <c r="S213" s="50">
        <v>1000</v>
      </c>
      <c r="T213" s="52">
        <v>50</v>
      </c>
      <c r="U213" s="55">
        <f t="shared" si="6"/>
        <v>50000</v>
      </c>
      <c r="V213" s="52">
        <f t="shared" si="4"/>
        <v>56000.000000000007</v>
      </c>
      <c r="W213" s="113"/>
      <c r="X213" s="50">
        <v>2017</v>
      </c>
      <c r="Y213" s="122"/>
    </row>
    <row r="214" spans="2:25" ht="38.25">
      <c r="B214" s="45" t="s">
        <v>682</v>
      </c>
      <c r="C214" s="46" t="s">
        <v>51</v>
      </c>
      <c r="D214" s="47" t="s">
        <v>1641</v>
      </c>
      <c r="E214" s="47" t="s">
        <v>1642</v>
      </c>
      <c r="F214" s="47" t="s">
        <v>1643</v>
      </c>
      <c r="G214" s="47" t="s">
        <v>1654</v>
      </c>
      <c r="H214" s="50" t="s">
        <v>28</v>
      </c>
      <c r="I214" s="45">
        <v>0</v>
      </c>
      <c r="J214" s="45">
        <v>711000000</v>
      </c>
      <c r="K214" s="45" t="s">
        <v>52</v>
      </c>
      <c r="L214" s="50" t="s">
        <v>29</v>
      </c>
      <c r="M214" s="45" t="s">
        <v>52</v>
      </c>
      <c r="N214" s="50" t="s">
        <v>27</v>
      </c>
      <c r="O214" s="45" t="s">
        <v>32</v>
      </c>
      <c r="P214" s="54" t="s">
        <v>169</v>
      </c>
      <c r="Q214" s="51">
        <v>166</v>
      </c>
      <c r="R214" s="51" t="s">
        <v>586</v>
      </c>
      <c r="S214" s="50">
        <v>100</v>
      </c>
      <c r="T214" s="123">
        <v>1126.4000000000001</v>
      </c>
      <c r="U214" s="55">
        <f t="shared" si="6"/>
        <v>112640.00000000001</v>
      </c>
      <c r="V214" s="52">
        <f t="shared" si="4"/>
        <v>126156.80000000003</v>
      </c>
      <c r="W214" s="113"/>
      <c r="X214" s="50">
        <v>2017</v>
      </c>
      <c r="Y214" s="122"/>
    </row>
    <row r="215" spans="2:25" ht="38.25">
      <c r="B215" s="45" t="s">
        <v>683</v>
      </c>
      <c r="C215" s="46" t="s">
        <v>51</v>
      </c>
      <c r="D215" s="47" t="s">
        <v>1647</v>
      </c>
      <c r="E215" s="47" t="s">
        <v>1648</v>
      </c>
      <c r="F215" s="47" t="s">
        <v>1649</v>
      </c>
      <c r="G215" s="47" t="s">
        <v>599</v>
      </c>
      <c r="H215" s="50" t="s">
        <v>28</v>
      </c>
      <c r="I215" s="45">
        <v>0</v>
      </c>
      <c r="J215" s="45">
        <v>711000000</v>
      </c>
      <c r="K215" s="45" t="s">
        <v>52</v>
      </c>
      <c r="L215" s="50" t="s">
        <v>29</v>
      </c>
      <c r="M215" s="45" t="s">
        <v>52</v>
      </c>
      <c r="N215" s="50" t="s">
        <v>27</v>
      </c>
      <c r="O215" s="45" t="s">
        <v>32</v>
      </c>
      <c r="P215" s="54" t="s">
        <v>169</v>
      </c>
      <c r="Q215" s="51">
        <v>796</v>
      </c>
      <c r="R215" s="120" t="s">
        <v>600</v>
      </c>
      <c r="S215" s="50">
        <v>1440</v>
      </c>
      <c r="T215" s="52">
        <v>180</v>
      </c>
      <c r="U215" s="55">
        <f t="shared" si="6"/>
        <v>259200</v>
      </c>
      <c r="V215" s="52">
        <f t="shared" si="4"/>
        <v>290304</v>
      </c>
      <c r="W215" s="113"/>
      <c r="X215" s="50">
        <v>2017</v>
      </c>
      <c r="Y215" s="122"/>
    </row>
    <row r="216" spans="2:25" ht="38.25">
      <c r="B216" s="45" t="s">
        <v>684</v>
      </c>
      <c r="C216" s="46" t="s">
        <v>51</v>
      </c>
      <c r="D216" s="47" t="s">
        <v>1650</v>
      </c>
      <c r="E216" s="47" t="s">
        <v>1651</v>
      </c>
      <c r="F216" s="47" t="s">
        <v>1652</v>
      </c>
      <c r="G216" s="47" t="s">
        <v>601</v>
      </c>
      <c r="H216" s="50" t="s">
        <v>28</v>
      </c>
      <c r="I216" s="45">
        <v>0</v>
      </c>
      <c r="J216" s="45">
        <v>711000000</v>
      </c>
      <c r="K216" s="45" t="s">
        <v>52</v>
      </c>
      <c r="L216" s="50" t="s">
        <v>29</v>
      </c>
      <c r="M216" s="45" t="s">
        <v>52</v>
      </c>
      <c r="N216" s="50" t="s">
        <v>27</v>
      </c>
      <c r="O216" s="45" t="s">
        <v>32</v>
      </c>
      <c r="P216" s="54" t="s">
        <v>169</v>
      </c>
      <c r="Q216" s="51">
        <v>5111</v>
      </c>
      <c r="R216" s="51" t="s">
        <v>602</v>
      </c>
      <c r="S216" s="50">
        <v>150</v>
      </c>
      <c r="T216" s="52">
        <v>94</v>
      </c>
      <c r="U216" s="55">
        <f t="shared" si="6"/>
        <v>14100</v>
      </c>
      <c r="V216" s="52">
        <f t="shared" si="4"/>
        <v>15792.000000000002</v>
      </c>
      <c r="W216" s="113"/>
      <c r="X216" s="50">
        <v>2017</v>
      </c>
      <c r="Y216" s="122"/>
    </row>
    <row r="217" spans="2:25" ht="38.25">
      <c r="B217" s="45" t="s">
        <v>685</v>
      </c>
      <c r="C217" s="46" t="s">
        <v>51</v>
      </c>
      <c r="D217" s="47" t="s">
        <v>1650</v>
      </c>
      <c r="E217" s="47" t="s">
        <v>1651</v>
      </c>
      <c r="F217" s="47" t="s">
        <v>1652</v>
      </c>
      <c r="G217" s="47" t="s">
        <v>603</v>
      </c>
      <c r="H217" s="50" t="s">
        <v>28</v>
      </c>
      <c r="I217" s="45">
        <v>0</v>
      </c>
      <c r="J217" s="45">
        <v>711000000</v>
      </c>
      <c r="K217" s="45" t="s">
        <v>52</v>
      </c>
      <c r="L217" s="50" t="s">
        <v>29</v>
      </c>
      <c r="M217" s="45" t="s">
        <v>52</v>
      </c>
      <c r="N217" s="50" t="s">
        <v>27</v>
      </c>
      <c r="O217" s="45" t="s">
        <v>32</v>
      </c>
      <c r="P217" s="54" t="s">
        <v>169</v>
      </c>
      <c r="Q217" s="51">
        <v>5111</v>
      </c>
      <c r="R217" s="51" t="s">
        <v>602</v>
      </c>
      <c r="S217" s="50">
        <v>100</v>
      </c>
      <c r="T217" s="52">
        <v>260</v>
      </c>
      <c r="U217" s="55">
        <f t="shared" si="6"/>
        <v>26000</v>
      </c>
      <c r="V217" s="52">
        <f t="shared" si="4"/>
        <v>29120.000000000004</v>
      </c>
      <c r="W217" s="113"/>
      <c r="X217" s="50">
        <v>2017</v>
      </c>
      <c r="Y217" s="122"/>
    </row>
    <row r="218" spans="2:25" ht="38.25">
      <c r="B218" s="45" t="s">
        <v>686</v>
      </c>
      <c r="C218" s="46" t="s">
        <v>51</v>
      </c>
      <c r="D218" s="47" t="s">
        <v>1650</v>
      </c>
      <c r="E218" s="47" t="s">
        <v>1651</v>
      </c>
      <c r="F218" s="47" t="s">
        <v>1652</v>
      </c>
      <c r="G218" s="47" t="s">
        <v>604</v>
      </c>
      <c r="H218" s="50" t="s">
        <v>28</v>
      </c>
      <c r="I218" s="45">
        <v>0</v>
      </c>
      <c r="J218" s="45">
        <v>711000000</v>
      </c>
      <c r="K218" s="45" t="s">
        <v>52</v>
      </c>
      <c r="L218" s="50" t="s">
        <v>29</v>
      </c>
      <c r="M218" s="45" t="s">
        <v>52</v>
      </c>
      <c r="N218" s="50" t="s">
        <v>27</v>
      </c>
      <c r="O218" s="45" t="s">
        <v>32</v>
      </c>
      <c r="P218" s="54" t="s">
        <v>169</v>
      </c>
      <c r="Q218" s="51">
        <v>5111</v>
      </c>
      <c r="R218" s="51" t="s">
        <v>602</v>
      </c>
      <c r="S218" s="50">
        <v>100</v>
      </c>
      <c r="T218" s="52">
        <v>300</v>
      </c>
      <c r="U218" s="55">
        <f t="shared" si="6"/>
        <v>30000</v>
      </c>
      <c r="V218" s="52">
        <f t="shared" si="4"/>
        <v>33600</v>
      </c>
      <c r="W218" s="113"/>
      <c r="X218" s="50">
        <v>2017</v>
      </c>
      <c r="Y218" s="122"/>
    </row>
    <row r="219" spans="2:25" ht="38.25">
      <c r="B219" s="45" t="s">
        <v>687</v>
      </c>
      <c r="C219" s="46" t="s">
        <v>51</v>
      </c>
      <c r="D219" s="47" t="s">
        <v>1613</v>
      </c>
      <c r="E219" s="47" t="s">
        <v>1544</v>
      </c>
      <c r="F219" s="47" t="s">
        <v>1545</v>
      </c>
      <c r="G219" s="47" t="s">
        <v>605</v>
      </c>
      <c r="H219" s="50" t="s">
        <v>28</v>
      </c>
      <c r="I219" s="45">
        <v>0</v>
      </c>
      <c r="J219" s="45">
        <v>711000000</v>
      </c>
      <c r="K219" s="45" t="s">
        <v>52</v>
      </c>
      <c r="L219" s="50" t="s">
        <v>29</v>
      </c>
      <c r="M219" s="45" t="s">
        <v>52</v>
      </c>
      <c r="N219" s="50" t="s">
        <v>27</v>
      </c>
      <c r="O219" s="45" t="s">
        <v>32</v>
      </c>
      <c r="P219" s="54" t="s">
        <v>169</v>
      </c>
      <c r="Q219" s="51">
        <v>796</v>
      </c>
      <c r="R219" s="120" t="s">
        <v>44</v>
      </c>
      <c r="S219" s="50">
        <v>80</v>
      </c>
      <c r="T219" s="52">
        <v>45</v>
      </c>
      <c r="U219" s="55">
        <f t="shared" si="6"/>
        <v>3600</v>
      </c>
      <c r="V219" s="52">
        <f t="shared" si="4"/>
        <v>4032.0000000000005</v>
      </c>
      <c r="W219" s="113"/>
      <c r="X219" s="50">
        <v>2017</v>
      </c>
      <c r="Y219" s="122"/>
    </row>
    <row r="220" spans="2:25" ht="38.25">
      <c r="B220" s="45" t="s">
        <v>688</v>
      </c>
      <c r="C220" s="46" t="s">
        <v>51</v>
      </c>
      <c r="D220" s="47" t="s">
        <v>1660</v>
      </c>
      <c r="E220" s="47" t="s">
        <v>1661</v>
      </c>
      <c r="F220" s="47" t="s">
        <v>1569</v>
      </c>
      <c r="G220" s="47" t="s">
        <v>606</v>
      </c>
      <c r="H220" s="50" t="s">
        <v>28</v>
      </c>
      <c r="I220" s="45">
        <v>0</v>
      </c>
      <c r="J220" s="45">
        <v>711000000</v>
      </c>
      <c r="K220" s="45" t="s">
        <v>52</v>
      </c>
      <c r="L220" s="50" t="s">
        <v>29</v>
      </c>
      <c r="M220" s="45" t="s">
        <v>52</v>
      </c>
      <c r="N220" s="50" t="s">
        <v>27</v>
      </c>
      <c r="O220" s="45" t="s">
        <v>32</v>
      </c>
      <c r="P220" s="54" t="s">
        <v>169</v>
      </c>
      <c r="Q220" s="51">
        <v>796</v>
      </c>
      <c r="R220" s="120" t="s">
        <v>44</v>
      </c>
      <c r="S220" s="50">
        <v>80</v>
      </c>
      <c r="T220" s="52">
        <v>497</v>
      </c>
      <c r="U220" s="55">
        <f t="shared" si="6"/>
        <v>39760</v>
      </c>
      <c r="V220" s="52">
        <f t="shared" si="4"/>
        <v>44531.200000000004</v>
      </c>
      <c r="W220" s="113"/>
      <c r="X220" s="50">
        <v>2017</v>
      </c>
      <c r="Y220" s="122"/>
    </row>
    <row r="221" spans="2:25" ht="37.5" customHeight="1">
      <c r="B221" s="45" t="s">
        <v>689</v>
      </c>
      <c r="C221" s="46" t="s">
        <v>51</v>
      </c>
      <c r="D221" s="47" t="s">
        <v>1662</v>
      </c>
      <c r="E221" s="47" t="s">
        <v>1663</v>
      </c>
      <c r="F221" s="47" t="s">
        <v>1664</v>
      </c>
      <c r="G221" s="47" t="s">
        <v>607</v>
      </c>
      <c r="H221" s="50" t="s">
        <v>28</v>
      </c>
      <c r="I221" s="45">
        <v>0</v>
      </c>
      <c r="J221" s="45">
        <v>711000000</v>
      </c>
      <c r="K221" s="45" t="s">
        <v>52</v>
      </c>
      <c r="L221" s="50" t="s">
        <v>29</v>
      </c>
      <c r="M221" s="45" t="s">
        <v>52</v>
      </c>
      <c r="N221" s="50" t="s">
        <v>27</v>
      </c>
      <c r="O221" s="45" t="s">
        <v>32</v>
      </c>
      <c r="P221" s="54" t="s">
        <v>169</v>
      </c>
      <c r="Q221" s="51">
        <v>796</v>
      </c>
      <c r="R221" s="120" t="s">
        <v>44</v>
      </c>
      <c r="S221" s="50">
        <v>15</v>
      </c>
      <c r="T221" s="52">
        <v>250</v>
      </c>
      <c r="U221" s="55">
        <f t="shared" si="6"/>
        <v>3750</v>
      </c>
      <c r="V221" s="52">
        <f t="shared" si="4"/>
        <v>4200</v>
      </c>
      <c r="W221" s="113"/>
      <c r="X221" s="50">
        <v>2017</v>
      </c>
      <c r="Y221" s="122"/>
    </row>
    <row r="222" spans="2:25" ht="38.25">
      <c r="B222" s="45" t="s">
        <v>690</v>
      </c>
      <c r="C222" s="46" t="s">
        <v>51</v>
      </c>
      <c r="D222" s="47" t="s">
        <v>1666</v>
      </c>
      <c r="E222" s="47" t="s">
        <v>1482</v>
      </c>
      <c r="F222" s="47" t="s">
        <v>1667</v>
      </c>
      <c r="G222" s="47" t="s">
        <v>608</v>
      </c>
      <c r="H222" s="50" t="s">
        <v>28</v>
      </c>
      <c r="I222" s="45">
        <v>0</v>
      </c>
      <c r="J222" s="45">
        <v>711000000</v>
      </c>
      <c r="K222" s="45" t="s">
        <v>52</v>
      </c>
      <c r="L222" s="50" t="s">
        <v>29</v>
      </c>
      <c r="M222" s="45" t="s">
        <v>52</v>
      </c>
      <c r="N222" s="50" t="s">
        <v>27</v>
      </c>
      <c r="O222" s="45" t="s">
        <v>32</v>
      </c>
      <c r="P222" s="54" t="s">
        <v>169</v>
      </c>
      <c r="Q222" s="51">
        <v>796</v>
      </c>
      <c r="R222" s="120" t="s">
        <v>44</v>
      </c>
      <c r="S222" s="50">
        <v>150</v>
      </c>
      <c r="T222" s="52">
        <v>377</v>
      </c>
      <c r="U222" s="55">
        <f t="shared" si="6"/>
        <v>56550</v>
      </c>
      <c r="V222" s="52">
        <f t="shared" si="4"/>
        <v>63336.000000000007</v>
      </c>
      <c r="W222" s="113"/>
      <c r="X222" s="50">
        <v>2017</v>
      </c>
      <c r="Y222" s="122"/>
    </row>
    <row r="223" spans="2:25" ht="38.25">
      <c r="B223" s="45" t="s">
        <v>691</v>
      </c>
      <c r="C223" s="46" t="s">
        <v>51</v>
      </c>
      <c r="D223" s="47" t="s">
        <v>1668</v>
      </c>
      <c r="E223" s="47" t="s">
        <v>1482</v>
      </c>
      <c r="F223" s="47" t="s">
        <v>1669</v>
      </c>
      <c r="G223" s="47" t="s">
        <v>609</v>
      </c>
      <c r="H223" s="50" t="s">
        <v>28</v>
      </c>
      <c r="I223" s="45">
        <v>0</v>
      </c>
      <c r="J223" s="45">
        <v>711000000</v>
      </c>
      <c r="K223" s="45" t="s">
        <v>52</v>
      </c>
      <c r="L223" s="50" t="s">
        <v>29</v>
      </c>
      <c r="M223" s="45" t="s">
        <v>52</v>
      </c>
      <c r="N223" s="50" t="s">
        <v>27</v>
      </c>
      <c r="O223" s="45" t="s">
        <v>32</v>
      </c>
      <c r="P223" s="54" t="s">
        <v>169</v>
      </c>
      <c r="Q223" s="51">
        <v>796</v>
      </c>
      <c r="R223" s="120" t="s">
        <v>44</v>
      </c>
      <c r="S223" s="50">
        <v>50</v>
      </c>
      <c r="T223" s="52">
        <v>602</v>
      </c>
      <c r="U223" s="55">
        <f t="shared" si="6"/>
        <v>30100</v>
      </c>
      <c r="V223" s="52">
        <f t="shared" si="4"/>
        <v>33712</v>
      </c>
      <c r="W223" s="113"/>
      <c r="X223" s="50">
        <v>2017</v>
      </c>
      <c r="Y223" s="122"/>
    </row>
    <row r="224" spans="2:25" ht="38.25">
      <c r="B224" s="45" t="s">
        <v>692</v>
      </c>
      <c r="C224" s="46" t="s">
        <v>51</v>
      </c>
      <c r="D224" s="47" t="s">
        <v>1670</v>
      </c>
      <c r="E224" s="47" t="s">
        <v>1482</v>
      </c>
      <c r="F224" s="47" t="s">
        <v>1671</v>
      </c>
      <c r="G224" s="47" t="s">
        <v>610</v>
      </c>
      <c r="H224" s="50" t="s">
        <v>28</v>
      </c>
      <c r="I224" s="45">
        <v>0</v>
      </c>
      <c r="J224" s="45">
        <v>711000000</v>
      </c>
      <c r="K224" s="45" t="s">
        <v>52</v>
      </c>
      <c r="L224" s="50" t="s">
        <v>29</v>
      </c>
      <c r="M224" s="45" t="s">
        <v>52</v>
      </c>
      <c r="N224" s="50" t="s">
        <v>27</v>
      </c>
      <c r="O224" s="45" t="s">
        <v>32</v>
      </c>
      <c r="P224" s="54" t="s">
        <v>169</v>
      </c>
      <c r="Q224" s="51">
        <v>796</v>
      </c>
      <c r="R224" s="120" t="s">
        <v>44</v>
      </c>
      <c r="S224" s="50">
        <v>30</v>
      </c>
      <c r="T224" s="52">
        <v>651</v>
      </c>
      <c r="U224" s="55">
        <f t="shared" si="6"/>
        <v>19530</v>
      </c>
      <c r="V224" s="52">
        <f t="shared" si="4"/>
        <v>21873.600000000002</v>
      </c>
      <c r="W224" s="113"/>
      <c r="X224" s="50">
        <v>2017</v>
      </c>
      <c r="Y224" s="122"/>
    </row>
    <row r="225" spans="2:25" ht="38.25">
      <c r="B225" s="45" t="s">
        <v>693</v>
      </c>
      <c r="C225" s="46" t="s">
        <v>51</v>
      </c>
      <c r="D225" s="47" t="s">
        <v>1672</v>
      </c>
      <c r="E225" s="47" t="s">
        <v>1482</v>
      </c>
      <c r="F225" s="47" t="s">
        <v>1673</v>
      </c>
      <c r="G225" s="47" t="s">
        <v>611</v>
      </c>
      <c r="H225" s="50" t="s">
        <v>28</v>
      </c>
      <c r="I225" s="45">
        <v>0</v>
      </c>
      <c r="J225" s="45">
        <v>711000000</v>
      </c>
      <c r="K225" s="45" t="s">
        <v>52</v>
      </c>
      <c r="L225" s="50" t="s">
        <v>29</v>
      </c>
      <c r="M225" s="45" t="s">
        <v>52</v>
      </c>
      <c r="N225" s="50" t="s">
        <v>27</v>
      </c>
      <c r="O225" s="45" t="s">
        <v>32</v>
      </c>
      <c r="P225" s="54" t="s">
        <v>169</v>
      </c>
      <c r="Q225" s="51">
        <v>796</v>
      </c>
      <c r="R225" s="120" t="s">
        <v>44</v>
      </c>
      <c r="S225" s="50">
        <v>30</v>
      </c>
      <c r="T225" s="52">
        <v>670</v>
      </c>
      <c r="U225" s="55">
        <f t="shared" si="6"/>
        <v>20100</v>
      </c>
      <c r="V225" s="52">
        <f t="shared" si="4"/>
        <v>22512.000000000004</v>
      </c>
      <c r="W225" s="113"/>
      <c r="X225" s="50">
        <v>2017</v>
      </c>
      <c r="Y225" s="122"/>
    </row>
    <row r="226" spans="2:25" ht="38.25">
      <c r="B226" s="45" t="s">
        <v>694</v>
      </c>
      <c r="C226" s="46" t="s">
        <v>51</v>
      </c>
      <c r="D226" s="47" t="s">
        <v>1621</v>
      </c>
      <c r="E226" s="47" t="s">
        <v>1495</v>
      </c>
      <c r="F226" s="47" t="s">
        <v>1622</v>
      </c>
      <c r="G226" s="47" t="s">
        <v>612</v>
      </c>
      <c r="H226" s="50" t="s">
        <v>28</v>
      </c>
      <c r="I226" s="45">
        <v>0</v>
      </c>
      <c r="J226" s="45">
        <v>711000000</v>
      </c>
      <c r="K226" s="45" t="s">
        <v>52</v>
      </c>
      <c r="L226" s="50" t="s">
        <v>29</v>
      </c>
      <c r="M226" s="45" t="s">
        <v>52</v>
      </c>
      <c r="N226" s="50" t="s">
        <v>27</v>
      </c>
      <c r="O226" s="45" t="s">
        <v>32</v>
      </c>
      <c r="P226" s="54" t="s">
        <v>169</v>
      </c>
      <c r="Q226" s="51">
        <v>5111</v>
      </c>
      <c r="R226" s="51" t="s">
        <v>602</v>
      </c>
      <c r="S226" s="50">
        <v>310</v>
      </c>
      <c r="T226" s="52">
        <v>1100</v>
      </c>
      <c r="U226" s="55">
        <f t="shared" si="6"/>
        <v>341000</v>
      </c>
      <c r="V226" s="52">
        <f t="shared" si="4"/>
        <v>381920.00000000006</v>
      </c>
      <c r="W226" s="113"/>
      <c r="X226" s="50">
        <v>2017</v>
      </c>
      <c r="Y226" s="122"/>
    </row>
    <row r="227" spans="2:25" ht="38.25">
      <c r="B227" s="45" t="s">
        <v>695</v>
      </c>
      <c r="C227" s="46" t="s">
        <v>51</v>
      </c>
      <c r="D227" s="47" t="s">
        <v>1619</v>
      </c>
      <c r="E227" s="47" t="s">
        <v>1579</v>
      </c>
      <c r="F227" s="47" t="s">
        <v>1620</v>
      </c>
      <c r="G227" s="47" t="s">
        <v>613</v>
      </c>
      <c r="H227" s="50" t="s">
        <v>28</v>
      </c>
      <c r="I227" s="45">
        <v>0</v>
      </c>
      <c r="J227" s="45">
        <v>711000000</v>
      </c>
      <c r="K227" s="45" t="s">
        <v>52</v>
      </c>
      <c r="L227" s="50" t="s">
        <v>29</v>
      </c>
      <c r="M227" s="45" t="s">
        <v>52</v>
      </c>
      <c r="N227" s="50" t="s">
        <v>27</v>
      </c>
      <c r="O227" s="45" t="s">
        <v>32</v>
      </c>
      <c r="P227" s="54" t="s">
        <v>169</v>
      </c>
      <c r="Q227" s="51">
        <v>796</v>
      </c>
      <c r="R227" s="120" t="s">
        <v>44</v>
      </c>
      <c r="S227" s="50">
        <v>120</v>
      </c>
      <c r="T227" s="52">
        <v>350</v>
      </c>
      <c r="U227" s="55">
        <f t="shared" si="6"/>
        <v>42000</v>
      </c>
      <c r="V227" s="52">
        <f t="shared" si="4"/>
        <v>47040.000000000007</v>
      </c>
      <c r="W227" s="113"/>
      <c r="X227" s="50">
        <v>2017</v>
      </c>
      <c r="Y227" s="122"/>
    </row>
    <row r="228" spans="2:25" ht="38.25">
      <c r="B228" s="45" t="s">
        <v>696</v>
      </c>
      <c r="C228" s="46" t="s">
        <v>51</v>
      </c>
      <c r="D228" s="47" t="s">
        <v>1616</v>
      </c>
      <c r="E228" s="47" t="s">
        <v>1617</v>
      </c>
      <c r="F228" s="47" t="s">
        <v>1618</v>
      </c>
      <c r="G228" s="47" t="s">
        <v>614</v>
      </c>
      <c r="H228" s="50" t="s">
        <v>28</v>
      </c>
      <c r="I228" s="45">
        <v>0</v>
      </c>
      <c r="J228" s="45">
        <v>711000000</v>
      </c>
      <c r="K228" s="45" t="s">
        <v>52</v>
      </c>
      <c r="L228" s="50" t="s">
        <v>29</v>
      </c>
      <c r="M228" s="45" t="s">
        <v>52</v>
      </c>
      <c r="N228" s="50" t="s">
        <v>27</v>
      </c>
      <c r="O228" s="45" t="s">
        <v>32</v>
      </c>
      <c r="P228" s="54" t="s">
        <v>169</v>
      </c>
      <c r="Q228" s="51">
        <v>796</v>
      </c>
      <c r="R228" s="120" t="s">
        <v>44</v>
      </c>
      <c r="S228" s="50">
        <v>3</v>
      </c>
      <c r="T228" s="52">
        <v>6900</v>
      </c>
      <c r="U228" s="55">
        <f t="shared" si="6"/>
        <v>20700</v>
      </c>
      <c r="V228" s="52">
        <f t="shared" si="4"/>
        <v>23184.000000000004</v>
      </c>
      <c r="W228" s="113"/>
      <c r="X228" s="50">
        <v>2017</v>
      </c>
      <c r="Y228" s="122"/>
    </row>
    <row r="229" spans="2:25" ht="38.25">
      <c r="B229" s="45" t="s">
        <v>697</v>
      </c>
      <c r="C229" s="46" t="s">
        <v>51</v>
      </c>
      <c r="D229" s="47" t="s">
        <v>1614</v>
      </c>
      <c r="E229" s="47" t="s">
        <v>1615</v>
      </c>
      <c r="F229" s="47" t="s">
        <v>1548</v>
      </c>
      <c r="G229" s="47" t="s">
        <v>615</v>
      </c>
      <c r="H229" s="50" t="s">
        <v>28</v>
      </c>
      <c r="I229" s="45">
        <v>0</v>
      </c>
      <c r="J229" s="45">
        <v>711000000</v>
      </c>
      <c r="K229" s="45" t="s">
        <v>52</v>
      </c>
      <c r="L229" s="50" t="s">
        <v>29</v>
      </c>
      <c r="M229" s="45" t="s">
        <v>52</v>
      </c>
      <c r="N229" s="50" t="s">
        <v>27</v>
      </c>
      <c r="O229" s="45" t="s">
        <v>32</v>
      </c>
      <c r="P229" s="54" t="s">
        <v>169</v>
      </c>
      <c r="Q229" s="51">
        <v>796</v>
      </c>
      <c r="R229" s="120" t="s">
        <v>44</v>
      </c>
      <c r="S229" s="50">
        <v>1</v>
      </c>
      <c r="T229" s="52">
        <v>2505</v>
      </c>
      <c r="U229" s="55">
        <f t="shared" si="6"/>
        <v>2505</v>
      </c>
      <c r="V229" s="52">
        <f t="shared" si="4"/>
        <v>2805.6000000000004</v>
      </c>
      <c r="W229" s="113"/>
      <c r="X229" s="50">
        <v>2017</v>
      </c>
      <c r="Y229" s="122"/>
    </row>
    <row r="230" spans="2:25" ht="38.25">
      <c r="B230" s="45" t="s">
        <v>698</v>
      </c>
      <c r="C230" s="46" t="s">
        <v>51</v>
      </c>
      <c r="D230" s="47" t="s">
        <v>1546</v>
      </c>
      <c r="E230" s="47" t="s">
        <v>1547</v>
      </c>
      <c r="F230" s="47" t="s">
        <v>1548</v>
      </c>
      <c r="G230" s="47" t="s">
        <v>616</v>
      </c>
      <c r="H230" s="50" t="s">
        <v>28</v>
      </c>
      <c r="I230" s="45">
        <v>0</v>
      </c>
      <c r="J230" s="45">
        <v>711000000</v>
      </c>
      <c r="K230" s="45" t="s">
        <v>52</v>
      </c>
      <c r="L230" s="50" t="s">
        <v>29</v>
      </c>
      <c r="M230" s="45" t="s">
        <v>52</v>
      </c>
      <c r="N230" s="50" t="s">
        <v>27</v>
      </c>
      <c r="O230" s="45" t="s">
        <v>32</v>
      </c>
      <c r="P230" s="54" t="s">
        <v>169</v>
      </c>
      <c r="Q230" s="51">
        <v>796</v>
      </c>
      <c r="R230" s="120" t="s">
        <v>44</v>
      </c>
      <c r="S230" s="50">
        <v>10</v>
      </c>
      <c r="T230" s="52">
        <v>970</v>
      </c>
      <c r="U230" s="55">
        <f t="shared" si="6"/>
        <v>9700</v>
      </c>
      <c r="V230" s="52">
        <f t="shared" si="4"/>
        <v>10864.000000000002</v>
      </c>
      <c r="W230" s="113"/>
      <c r="X230" s="50">
        <v>2017</v>
      </c>
      <c r="Y230" s="122"/>
    </row>
    <row r="231" spans="2:25" ht="38.25">
      <c r="B231" s="45" t="s">
        <v>699</v>
      </c>
      <c r="C231" s="46" t="s">
        <v>51</v>
      </c>
      <c r="D231" s="47" t="s">
        <v>1613</v>
      </c>
      <c r="E231" s="47" t="s">
        <v>1544</v>
      </c>
      <c r="F231" s="47" t="s">
        <v>1545</v>
      </c>
      <c r="G231" s="47" t="s">
        <v>617</v>
      </c>
      <c r="H231" s="50" t="s">
        <v>28</v>
      </c>
      <c r="I231" s="45">
        <v>0</v>
      </c>
      <c r="J231" s="45">
        <v>711000000</v>
      </c>
      <c r="K231" s="45" t="s">
        <v>52</v>
      </c>
      <c r="L231" s="50" t="s">
        <v>29</v>
      </c>
      <c r="M231" s="45" t="s">
        <v>52</v>
      </c>
      <c r="N231" s="50" t="s">
        <v>27</v>
      </c>
      <c r="O231" s="45" t="s">
        <v>32</v>
      </c>
      <c r="P231" s="54" t="s">
        <v>169</v>
      </c>
      <c r="Q231" s="51">
        <v>796</v>
      </c>
      <c r="R231" s="120" t="s">
        <v>44</v>
      </c>
      <c r="S231" s="50">
        <v>80</v>
      </c>
      <c r="T231" s="52">
        <v>80</v>
      </c>
      <c r="U231" s="55">
        <f t="shared" si="6"/>
        <v>6400</v>
      </c>
      <c r="V231" s="52">
        <f t="shared" si="4"/>
        <v>7168.0000000000009</v>
      </c>
      <c r="W231" s="113"/>
      <c r="X231" s="50">
        <v>2017</v>
      </c>
      <c r="Y231" s="122"/>
    </row>
    <row r="232" spans="2:25" ht="38.25">
      <c r="B232" s="45" t="s">
        <v>700</v>
      </c>
      <c r="C232" s="46" t="s">
        <v>51</v>
      </c>
      <c r="D232" s="47" t="s">
        <v>1609</v>
      </c>
      <c r="E232" s="47" t="s">
        <v>1610</v>
      </c>
      <c r="F232" s="47" t="s">
        <v>1611</v>
      </c>
      <c r="G232" s="47" t="s">
        <v>1612</v>
      </c>
      <c r="H232" s="50" t="s">
        <v>28</v>
      </c>
      <c r="I232" s="45">
        <v>0</v>
      </c>
      <c r="J232" s="45">
        <v>711000000</v>
      </c>
      <c r="K232" s="45" t="s">
        <v>52</v>
      </c>
      <c r="L232" s="50" t="s">
        <v>29</v>
      </c>
      <c r="M232" s="45" t="s">
        <v>52</v>
      </c>
      <c r="N232" s="50" t="s">
        <v>27</v>
      </c>
      <c r="O232" s="45" t="s">
        <v>32</v>
      </c>
      <c r="P232" s="54" t="s">
        <v>169</v>
      </c>
      <c r="Q232" s="51">
        <v>796</v>
      </c>
      <c r="R232" s="120" t="s">
        <v>44</v>
      </c>
      <c r="S232" s="50">
        <v>40</v>
      </c>
      <c r="T232" s="52">
        <v>450</v>
      </c>
      <c r="U232" s="55">
        <f t="shared" si="6"/>
        <v>18000</v>
      </c>
      <c r="V232" s="52">
        <f t="shared" si="4"/>
        <v>20160.000000000004</v>
      </c>
      <c r="W232" s="113"/>
      <c r="X232" s="50">
        <v>2017</v>
      </c>
      <c r="Y232" s="122"/>
    </row>
    <row r="233" spans="2:25" ht="38.25">
      <c r="B233" s="45" t="s">
        <v>701</v>
      </c>
      <c r="C233" s="46" t="s">
        <v>51</v>
      </c>
      <c r="D233" s="47" t="s">
        <v>1607</v>
      </c>
      <c r="E233" s="47" t="s">
        <v>1605</v>
      </c>
      <c r="F233" s="47" t="s">
        <v>1608</v>
      </c>
      <c r="G233" s="47" t="s">
        <v>618</v>
      </c>
      <c r="H233" s="50" t="s">
        <v>28</v>
      </c>
      <c r="I233" s="45">
        <v>0</v>
      </c>
      <c r="J233" s="45">
        <v>711000000</v>
      </c>
      <c r="K233" s="45" t="s">
        <v>52</v>
      </c>
      <c r="L233" s="50" t="s">
        <v>29</v>
      </c>
      <c r="M233" s="45" t="s">
        <v>52</v>
      </c>
      <c r="N233" s="50" t="s">
        <v>27</v>
      </c>
      <c r="O233" s="45" t="s">
        <v>32</v>
      </c>
      <c r="P233" s="54" t="s">
        <v>169</v>
      </c>
      <c r="Q233" s="51">
        <v>796</v>
      </c>
      <c r="R233" s="120" t="s">
        <v>44</v>
      </c>
      <c r="S233" s="50">
        <v>6</v>
      </c>
      <c r="T233" s="52">
        <v>20200</v>
      </c>
      <c r="U233" s="55">
        <f t="shared" si="6"/>
        <v>121200</v>
      </c>
      <c r="V233" s="52">
        <f t="shared" si="4"/>
        <v>135744</v>
      </c>
      <c r="W233" s="113"/>
      <c r="X233" s="50">
        <v>2017</v>
      </c>
      <c r="Y233" s="122"/>
    </row>
    <row r="234" spans="2:25" ht="38.25">
      <c r="B234" s="45" t="s">
        <v>702</v>
      </c>
      <c r="C234" s="46" t="s">
        <v>51</v>
      </c>
      <c r="D234" s="47" t="s">
        <v>1604</v>
      </c>
      <c r="E234" s="47" t="s">
        <v>1605</v>
      </c>
      <c r="F234" s="47" t="s">
        <v>1606</v>
      </c>
      <c r="G234" s="47" t="s">
        <v>619</v>
      </c>
      <c r="H234" s="50" t="s">
        <v>28</v>
      </c>
      <c r="I234" s="45">
        <v>0</v>
      </c>
      <c r="J234" s="45">
        <v>711000000</v>
      </c>
      <c r="K234" s="45" t="s">
        <v>52</v>
      </c>
      <c r="L234" s="50" t="s">
        <v>29</v>
      </c>
      <c r="M234" s="45" t="s">
        <v>52</v>
      </c>
      <c r="N234" s="50" t="s">
        <v>27</v>
      </c>
      <c r="O234" s="45" t="s">
        <v>32</v>
      </c>
      <c r="P234" s="54" t="s">
        <v>169</v>
      </c>
      <c r="Q234" s="51">
        <v>796</v>
      </c>
      <c r="R234" s="120" t="s">
        <v>44</v>
      </c>
      <c r="S234" s="50">
        <v>4</v>
      </c>
      <c r="T234" s="52">
        <v>13200</v>
      </c>
      <c r="U234" s="55">
        <f t="shared" si="6"/>
        <v>52800</v>
      </c>
      <c r="V234" s="52">
        <f t="shared" si="4"/>
        <v>59136.000000000007</v>
      </c>
      <c r="W234" s="113"/>
      <c r="X234" s="50">
        <v>2017</v>
      </c>
      <c r="Y234" s="122"/>
    </row>
    <row r="235" spans="2:25" ht="38.25">
      <c r="B235" s="45" t="s">
        <v>703</v>
      </c>
      <c r="C235" s="46" t="s">
        <v>51</v>
      </c>
      <c r="D235" s="47" t="s">
        <v>1602</v>
      </c>
      <c r="E235" s="47" t="s">
        <v>1603</v>
      </c>
      <c r="F235" s="47" t="s">
        <v>1569</v>
      </c>
      <c r="G235" s="47" t="s">
        <v>620</v>
      </c>
      <c r="H235" s="50" t="s">
        <v>28</v>
      </c>
      <c r="I235" s="45">
        <v>0</v>
      </c>
      <c r="J235" s="45">
        <v>711000000</v>
      </c>
      <c r="K235" s="45" t="s">
        <v>52</v>
      </c>
      <c r="L235" s="50" t="s">
        <v>29</v>
      </c>
      <c r="M235" s="45" t="s">
        <v>52</v>
      </c>
      <c r="N235" s="50" t="s">
        <v>27</v>
      </c>
      <c r="O235" s="45" t="s">
        <v>32</v>
      </c>
      <c r="P235" s="54" t="s">
        <v>169</v>
      </c>
      <c r="Q235" s="51">
        <v>796</v>
      </c>
      <c r="R235" s="120" t="s">
        <v>602</v>
      </c>
      <c r="S235" s="50">
        <v>20</v>
      </c>
      <c r="T235" s="52">
        <v>645</v>
      </c>
      <c r="U235" s="55">
        <f t="shared" si="6"/>
        <v>12900</v>
      </c>
      <c r="V235" s="52">
        <f t="shared" si="4"/>
        <v>14448.000000000002</v>
      </c>
      <c r="W235" s="113"/>
      <c r="X235" s="50">
        <v>2017</v>
      </c>
      <c r="Y235" s="122"/>
    </row>
    <row r="236" spans="2:25" ht="38.25">
      <c r="B236" s="45" t="s">
        <v>704</v>
      </c>
      <c r="C236" s="46" t="s">
        <v>51</v>
      </c>
      <c r="D236" s="47" t="s">
        <v>1600</v>
      </c>
      <c r="E236" s="47" t="s">
        <v>1482</v>
      </c>
      <c r="F236" s="47" t="s">
        <v>1601</v>
      </c>
      <c r="G236" s="47" t="s">
        <v>621</v>
      </c>
      <c r="H236" s="50" t="s">
        <v>28</v>
      </c>
      <c r="I236" s="45">
        <v>0</v>
      </c>
      <c r="J236" s="45">
        <v>711000000</v>
      </c>
      <c r="K236" s="45" t="s">
        <v>52</v>
      </c>
      <c r="L236" s="50" t="s">
        <v>29</v>
      </c>
      <c r="M236" s="45" t="s">
        <v>52</v>
      </c>
      <c r="N236" s="50" t="s">
        <v>27</v>
      </c>
      <c r="O236" s="45" t="s">
        <v>32</v>
      </c>
      <c r="P236" s="54" t="s">
        <v>169</v>
      </c>
      <c r="Q236" s="51">
        <v>796</v>
      </c>
      <c r="R236" s="120" t="s">
        <v>44</v>
      </c>
      <c r="S236" s="50">
        <v>20</v>
      </c>
      <c r="T236" s="52">
        <v>260</v>
      </c>
      <c r="U236" s="55">
        <f t="shared" si="6"/>
        <v>5200</v>
      </c>
      <c r="V236" s="52">
        <f t="shared" si="4"/>
        <v>5824.0000000000009</v>
      </c>
      <c r="W236" s="113"/>
      <c r="X236" s="50">
        <v>2017</v>
      </c>
      <c r="Y236" s="122"/>
    </row>
    <row r="237" spans="2:25" ht="38.25">
      <c r="B237" s="45" t="s">
        <v>705</v>
      </c>
      <c r="C237" s="46" t="s">
        <v>51</v>
      </c>
      <c r="D237" s="47" t="s">
        <v>1597</v>
      </c>
      <c r="E237" s="47" t="s">
        <v>1598</v>
      </c>
      <c r="F237" s="47" t="s">
        <v>1599</v>
      </c>
      <c r="G237" s="47" t="s">
        <v>622</v>
      </c>
      <c r="H237" s="50" t="s">
        <v>28</v>
      </c>
      <c r="I237" s="45">
        <v>0</v>
      </c>
      <c r="J237" s="45">
        <v>711000000</v>
      </c>
      <c r="K237" s="45" t="s">
        <v>52</v>
      </c>
      <c r="L237" s="50" t="s">
        <v>29</v>
      </c>
      <c r="M237" s="45" t="s">
        <v>52</v>
      </c>
      <c r="N237" s="50" t="s">
        <v>27</v>
      </c>
      <c r="O237" s="45" t="s">
        <v>32</v>
      </c>
      <c r="P237" s="54" t="s">
        <v>169</v>
      </c>
      <c r="Q237" s="51">
        <v>778</v>
      </c>
      <c r="R237" s="143" t="s">
        <v>1326</v>
      </c>
      <c r="S237" s="50">
        <v>6</v>
      </c>
      <c r="T237" s="52">
        <v>590</v>
      </c>
      <c r="U237" s="55">
        <f t="shared" si="6"/>
        <v>3540</v>
      </c>
      <c r="V237" s="52">
        <f t="shared" si="4"/>
        <v>3964.8</v>
      </c>
      <c r="W237" s="113"/>
      <c r="X237" s="50">
        <v>2017</v>
      </c>
      <c r="Y237" s="122"/>
    </row>
    <row r="238" spans="2:25" ht="38.25">
      <c r="B238" s="45" t="s">
        <v>706</v>
      </c>
      <c r="C238" s="46" t="s">
        <v>51</v>
      </c>
      <c r="D238" s="47" t="s">
        <v>1746</v>
      </c>
      <c r="E238" s="47" t="s">
        <v>1588</v>
      </c>
      <c r="F238" s="47" t="s">
        <v>1747</v>
      </c>
      <c r="G238" s="47" t="s">
        <v>623</v>
      </c>
      <c r="H238" s="50" t="s">
        <v>28</v>
      </c>
      <c r="I238" s="45">
        <v>0</v>
      </c>
      <c r="J238" s="45">
        <v>711000000</v>
      </c>
      <c r="K238" s="45" t="s">
        <v>52</v>
      </c>
      <c r="L238" s="50" t="s">
        <v>29</v>
      </c>
      <c r="M238" s="45" t="s">
        <v>52</v>
      </c>
      <c r="N238" s="50" t="s">
        <v>27</v>
      </c>
      <c r="O238" s="45" t="s">
        <v>32</v>
      </c>
      <c r="P238" s="54" t="s">
        <v>169</v>
      </c>
      <c r="Q238" s="51">
        <v>796</v>
      </c>
      <c r="R238" s="120" t="s">
        <v>44</v>
      </c>
      <c r="S238" s="50">
        <v>5</v>
      </c>
      <c r="T238" s="52">
        <v>7550</v>
      </c>
      <c r="U238" s="55">
        <f t="shared" si="6"/>
        <v>37750</v>
      </c>
      <c r="V238" s="52">
        <f t="shared" si="4"/>
        <v>42280.000000000007</v>
      </c>
      <c r="W238" s="113"/>
      <c r="X238" s="50">
        <v>2017</v>
      </c>
      <c r="Y238" s="122"/>
    </row>
    <row r="239" spans="2:25" ht="38.25">
      <c r="B239" s="45" t="s">
        <v>707</v>
      </c>
      <c r="C239" s="46" t="s">
        <v>51</v>
      </c>
      <c r="D239" s="47" t="s">
        <v>1587</v>
      </c>
      <c r="E239" s="47" t="s">
        <v>1588</v>
      </c>
      <c r="F239" s="47" t="s">
        <v>1589</v>
      </c>
      <c r="G239" s="47" t="s">
        <v>624</v>
      </c>
      <c r="H239" s="50" t="s">
        <v>28</v>
      </c>
      <c r="I239" s="45">
        <v>0</v>
      </c>
      <c r="J239" s="45">
        <v>711000000</v>
      </c>
      <c r="K239" s="45" t="s">
        <v>52</v>
      </c>
      <c r="L239" s="50" t="s">
        <v>29</v>
      </c>
      <c r="M239" s="45" t="s">
        <v>52</v>
      </c>
      <c r="N239" s="50" t="s">
        <v>27</v>
      </c>
      <c r="O239" s="45" t="s">
        <v>32</v>
      </c>
      <c r="P239" s="54" t="s">
        <v>169</v>
      </c>
      <c r="Q239" s="51">
        <v>5111</v>
      </c>
      <c r="R239" s="120" t="s">
        <v>602</v>
      </c>
      <c r="S239" s="50">
        <v>1</v>
      </c>
      <c r="T239" s="52">
        <v>15800</v>
      </c>
      <c r="U239" s="55">
        <f t="shared" si="6"/>
        <v>15800</v>
      </c>
      <c r="V239" s="52">
        <f t="shared" si="4"/>
        <v>17696</v>
      </c>
      <c r="W239" s="113"/>
      <c r="X239" s="50">
        <v>2017</v>
      </c>
      <c r="Y239" s="122"/>
    </row>
    <row r="240" spans="2:25" ht="89.25">
      <c r="B240" s="45" t="s">
        <v>708</v>
      </c>
      <c r="C240" s="46" t="s">
        <v>51</v>
      </c>
      <c r="D240" s="47" t="s">
        <v>1584</v>
      </c>
      <c r="E240" s="47" t="s">
        <v>1585</v>
      </c>
      <c r="F240" s="47" t="s">
        <v>1586</v>
      </c>
      <c r="G240" s="47" t="s">
        <v>625</v>
      </c>
      <c r="H240" s="50" t="s">
        <v>28</v>
      </c>
      <c r="I240" s="45">
        <v>0</v>
      </c>
      <c r="J240" s="45">
        <v>711000000</v>
      </c>
      <c r="K240" s="45" t="s">
        <v>52</v>
      </c>
      <c r="L240" s="50" t="s">
        <v>29</v>
      </c>
      <c r="M240" s="45" t="s">
        <v>52</v>
      </c>
      <c r="N240" s="50" t="s">
        <v>27</v>
      </c>
      <c r="O240" s="45" t="s">
        <v>32</v>
      </c>
      <c r="P240" s="54" t="s">
        <v>169</v>
      </c>
      <c r="Q240" s="51">
        <v>796</v>
      </c>
      <c r="R240" s="120" t="s">
        <v>44</v>
      </c>
      <c r="S240" s="50">
        <v>1</v>
      </c>
      <c r="T240" s="52">
        <v>18000</v>
      </c>
      <c r="U240" s="55">
        <f t="shared" si="6"/>
        <v>18000</v>
      </c>
      <c r="V240" s="52">
        <f t="shared" ref="V240:V288" si="7">U240*1.12</f>
        <v>20160.000000000004</v>
      </c>
      <c r="W240" s="113"/>
      <c r="X240" s="50">
        <v>2017</v>
      </c>
      <c r="Y240" s="122"/>
    </row>
    <row r="241" spans="2:25" ht="38.25">
      <c r="B241" s="45" t="s">
        <v>709</v>
      </c>
      <c r="C241" s="46" t="s">
        <v>51</v>
      </c>
      <c r="D241" s="47" t="s">
        <v>1582</v>
      </c>
      <c r="E241" s="47" t="s">
        <v>1579</v>
      </c>
      <c r="F241" s="47" t="s">
        <v>1583</v>
      </c>
      <c r="G241" s="47" t="s">
        <v>626</v>
      </c>
      <c r="H241" s="50" t="s">
        <v>28</v>
      </c>
      <c r="I241" s="45">
        <v>0</v>
      </c>
      <c r="J241" s="45">
        <v>711000000</v>
      </c>
      <c r="K241" s="45" t="s">
        <v>52</v>
      </c>
      <c r="L241" s="50" t="s">
        <v>29</v>
      </c>
      <c r="M241" s="45" t="s">
        <v>52</v>
      </c>
      <c r="N241" s="50" t="s">
        <v>27</v>
      </c>
      <c r="O241" s="45" t="s">
        <v>32</v>
      </c>
      <c r="P241" s="54" t="s">
        <v>169</v>
      </c>
      <c r="Q241" s="51">
        <v>796</v>
      </c>
      <c r="R241" s="120" t="s">
        <v>44</v>
      </c>
      <c r="S241" s="50">
        <v>1</v>
      </c>
      <c r="T241" s="52">
        <v>50</v>
      </c>
      <c r="U241" s="55">
        <f t="shared" si="6"/>
        <v>50</v>
      </c>
      <c r="V241" s="52">
        <f t="shared" si="7"/>
        <v>56.000000000000007</v>
      </c>
      <c r="W241" s="113"/>
      <c r="X241" s="50">
        <v>2017</v>
      </c>
      <c r="Y241" s="122"/>
    </row>
    <row r="242" spans="2:25" ht="38.25">
      <c r="B242" s="45" t="s">
        <v>710</v>
      </c>
      <c r="C242" s="46" t="s">
        <v>51</v>
      </c>
      <c r="D242" s="47" t="s">
        <v>1578</v>
      </c>
      <c r="E242" s="47" t="s">
        <v>1579</v>
      </c>
      <c r="F242" s="47" t="s">
        <v>1580</v>
      </c>
      <c r="G242" s="47" t="s">
        <v>1581</v>
      </c>
      <c r="H242" s="50" t="s">
        <v>28</v>
      </c>
      <c r="I242" s="45">
        <v>0</v>
      </c>
      <c r="J242" s="45">
        <v>711000000</v>
      </c>
      <c r="K242" s="45" t="s">
        <v>52</v>
      </c>
      <c r="L242" s="50" t="s">
        <v>29</v>
      </c>
      <c r="M242" s="45" t="s">
        <v>52</v>
      </c>
      <c r="N242" s="50" t="s">
        <v>27</v>
      </c>
      <c r="O242" s="45" t="s">
        <v>32</v>
      </c>
      <c r="P242" s="54" t="s">
        <v>169</v>
      </c>
      <c r="Q242" s="51">
        <v>796</v>
      </c>
      <c r="R242" s="120" t="s">
        <v>44</v>
      </c>
      <c r="S242" s="50">
        <v>50</v>
      </c>
      <c r="T242" s="52">
        <v>450</v>
      </c>
      <c r="U242" s="55">
        <f t="shared" si="6"/>
        <v>22500</v>
      </c>
      <c r="V242" s="52">
        <f t="shared" si="7"/>
        <v>25200.000000000004</v>
      </c>
      <c r="W242" s="113"/>
      <c r="X242" s="50">
        <v>2017</v>
      </c>
      <c r="Y242" s="122"/>
    </row>
    <row r="243" spans="2:25" ht="38.25">
      <c r="B243" s="45" t="s">
        <v>711</v>
      </c>
      <c r="C243" s="46" t="s">
        <v>51</v>
      </c>
      <c r="D243" s="47" t="s">
        <v>1575</v>
      </c>
      <c r="E243" s="47" t="s">
        <v>1576</v>
      </c>
      <c r="F243" s="47" t="s">
        <v>1577</v>
      </c>
      <c r="G243" s="47" t="s">
        <v>627</v>
      </c>
      <c r="H243" s="50" t="s">
        <v>28</v>
      </c>
      <c r="I243" s="45">
        <v>0</v>
      </c>
      <c r="J243" s="45">
        <v>711000000</v>
      </c>
      <c r="K243" s="45" t="s">
        <v>52</v>
      </c>
      <c r="L243" s="50" t="s">
        <v>29</v>
      </c>
      <c r="M243" s="45" t="s">
        <v>52</v>
      </c>
      <c r="N243" s="50" t="s">
        <v>27</v>
      </c>
      <c r="O243" s="45" t="s">
        <v>32</v>
      </c>
      <c r="P243" s="54" t="s">
        <v>169</v>
      </c>
      <c r="Q243" s="51">
        <v>796</v>
      </c>
      <c r="R243" s="120" t="s">
        <v>44</v>
      </c>
      <c r="S243" s="50">
        <v>5</v>
      </c>
      <c r="T243" s="52">
        <v>4800</v>
      </c>
      <c r="U243" s="55">
        <f t="shared" si="6"/>
        <v>24000</v>
      </c>
      <c r="V243" s="52">
        <f t="shared" si="7"/>
        <v>26880.000000000004</v>
      </c>
      <c r="W243" s="113"/>
      <c r="X243" s="50">
        <v>2017</v>
      </c>
      <c r="Y243" s="122"/>
    </row>
    <row r="244" spans="2:25" ht="38.25">
      <c r="B244" s="45" t="s">
        <v>712</v>
      </c>
      <c r="C244" s="46" t="s">
        <v>51</v>
      </c>
      <c r="D244" s="47" t="s">
        <v>1573</v>
      </c>
      <c r="E244" s="47" t="s">
        <v>1347</v>
      </c>
      <c r="F244" s="47" t="s">
        <v>1574</v>
      </c>
      <c r="G244" s="47" t="s">
        <v>628</v>
      </c>
      <c r="H244" s="50" t="s">
        <v>28</v>
      </c>
      <c r="I244" s="45">
        <v>0</v>
      </c>
      <c r="J244" s="45">
        <v>711000000</v>
      </c>
      <c r="K244" s="45" t="s">
        <v>52</v>
      </c>
      <c r="L244" s="50" t="s">
        <v>29</v>
      </c>
      <c r="M244" s="45" t="s">
        <v>52</v>
      </c>
      <c r="N244" s="50" t="s">
        <v>27</v>
      </c>
      <c r="O244" s="45" t="s">
        <v>32</v>
      </c>
      <c r="P244" s="54" t="s">
        <v>169</v>
      </c>
      <c r="Q244" s="51">
        <v>796</v>
      </c>
      <c r="R244" s="120" t="s">
        <v>44</v>
      </c>
      <c r="S244" s="50">
        <v>5</v>
      </c>
      <c r="T244" s="52">
        <v>720</v>
      </c>
      <c r="U244" s="55">
        <f t="shared" si="6"/>
        <v>3600</v>
      </c>
      <c r="V244" s="52">
        <f t="shared" si="7"/>
        <v>4032.0000000000005</v>
      </c>
      <c r="W244" s="113"/>
      <c r="X244" s="50">
        <v>2017</v>
      </c>
      <c r="Y244" s="122"/>
    </row>
    <row r="245" spans="2:25" ht="38.25">
      <c r="B245" s="45" t="s">
        <v>713</v>
      </c>
      <c r="C245" s="46" t="s">
        <v>51</v>
      </c>
      <c r="D245" s="47" t="s">
        <v>1570</v>
      </c>
      <c r="E245" s="47" t="s">
        <v>1571</v>
      </c>
      <c r="F245" s="47" t="s">
        <v>1572</v>
      </c>
      <c r="G245" s="47" t="s">
        <v>629</v>
      </c>
      <c r="H245" s="50" t="s">
        <v>28</v>
      </c>
      <c r="I245" s="45">
        <v>0</v>
      </c>
      <c r="J245" s="45">
        <v>711000000</v>
      </c>
      <c r="K245" s="45" t="s">
        <v>52</v>
      </c>
      <c r="L245" s="50" t="s">
        <v>29</v>
      </c>
      <c r="M245" s="45" t="s">
        <v>52</v>
      </c>
      <c r="N245" s="50" t="s">
        <v>27</v>
      </c>
      <c r="O245" s="45" t="s">
        <v>32</v>
      </c>
      <c r="P245" s="54" t="s">
        <v>169</v>
      </c>
      <c r="Q245" s="51">
        <v>796</v>
      </c>
      <c r="R245" s="120" t="s">
        <v>44</v>
      </c>
      <c r="S245" s="50">
        <v>40</v>
      </c>
      <c r="T245" s="52">
        <v>930</v>
      </c>
      <c r="U245" s="55">
        <f t="shared" si="6"/>
        <v>37200</v>
      </c>
      <c r="V245" s="52">
        <f t="shared" si="7"/>
        <v>41664.000000000007</v>
      </c>
      <c r="W245" s="113"/>
      <c r="X245" s="50">
        <v>2017</v>
      </c>
      <c r="Y245" s="122"/>
    </row>
    <row r="246" spans="2:25" ht="38.25">
      <c r="B246" s="45" t="s">
        <v>714</v>
      </c>
      <c r="C246" s="47" t="s">
        <v>51</v>
      </c>
      <c r="D246" s="47" t="s">
        <v>1567</v>
      </c>
      <c r="E246" s="47" t="s">
        <v>1568</v>
      </c>
      <c r="F246" s="47" t="s">
        <v>1569</v>
      </c>
      <c r="G246" s="47" t="s">
        <v>630</v>
      </c>
      <c r="H246" s="50" t="s">
        <v>28</v>
      </c>
      <c r="I246" s="45">
        <v>0</v>
      </c>
      <c r="J246" s="45">
        <v>711000000</v>
      </c>
      <c r="K246" s="45" t="s">
        <v>52</v>
      </c>
      <c r="L246" s="50" t="s">
        <v>29</v>
      </c>
      <c r="M246" s="45" t="s">
        <v>52</v>
      </c>
      <c r="N246" s="50" t="s">
        <v>27</v>
      </c>
      <c r="O246" s="45" t="s">
        <v>32</v>
      </c>
      <c r="P246" s="54" t="s">
        <v>169</v>
      </c>
      <c r="Q246" s="51">
        <v>796</v>
      </c>
      <c r="R246" s="120" t="s">
        <v>44</v>
      </c>
      <c r="S246" s="50">
        <v>18</v>
      </c>
      <c r="T246" s="52">
        <v>720</v>
      </c>
      <c r="U246" s="55">
        <f t="shared" si="6"/>
        <v>12960</v>
      </c>
      <c r="V246" s="52">
        <f t="shared" si="7"/>
        <v>14515.2</v>
      </c>
      <c r="W246" s="113"/>
      <c r="X246" s="50">
        <v>2017</v>
      </c>
      <c r="Y246" s="122"/>
    </row>
    <row r="247" spans="2:25" ht="38.25">
      <c r="B247" s="45" t="s">
        <v>715</v>
      </c>
      <c r="C247" s="46" t="s">
        <v>51</v>
      </c>
      <c r="D247" s="47" t="s">
        <v>1564</v>
      </c>
      <c r="E247" s="47" t="s">
        <v>1565</v>
      </c>
      <c r="F247" s="47" t="s">
        <v>1566</v>
      </c>
      <c r="G247" s="47" t="s">
        <v>631</v>
      </c>
      <c r="H247" s="50" t="s">
        <v>28</v>
      </c>
      <c r="I247" s="45">
        <v>0</v>
      </c>
      <c r="J247" s="45">
        <v>711000000</v>
      </c>
      <c r="K247" s="45" t="s">
        <v>52</v>
      </c>
      <c r="L247" s="50" t="s">
        <v>29</v>
      </c>
      <c r="M247" s="45" t="s">
        <v>52</v>
      </c>
      <c r="N247" s="50" t="s">
        <v>27</v>
      </c>
      <c r="O247" s="45" t="s">
        <v>32</v>
      </c>
      <c r="P247" s="54" t="s">
        <v>169</v>
      </c>
      <c r="Q247" s="51">
        <v>796</v>
      </c>
      <c r="R247" s="120" t="s">
        <v>44</v>
      </c>
      <c r="S247" s="50">
        <v>50</v>
      </c>
      <c r="T247" s="52">
        <v>190</v>
      </c>
      <c r="U247" s="55">
        <f t="shared" si="6"/>
        <v>9500</v>
      </c>
      <c r="V247" s="52">
        <f t="shared" si="7"/>
        <v>10640.000000000002</v>
      </c>
      <c r="W247" s="113"/>
      <c r="X247" s="50">
        <v>2017</v>
      </c>
      <c r="Y247" s="122"/>
    </row>
    <row r="248" spans="2:25" ht="38.25">
      <c r="B248" s="45" t="s">
        <v>716</v>
      </c>
      <c r="C248" s="46" t="s">
        <v>51</v>
      </c>
      <c r="D248" s="47" t="s">
        <v>1560</v>
      </c>
      <c r="E248" s="47" t="s">
        <v>1556</v>
      </c>
      <c r="F248" s="47" t="s">
        <v>1561</v>
      </c>
      <c r="G248" s="47" t="s">
        <v>1562</v>
      </c>
      <c r="H248" s="50" t="s">
        <v>28</v>
      </c>
      <c r="I248" s="45">
        <v>0</v>
      </c>
      <c r="J248" s="45">
        <v>711000000</v>
      </c>
      <c r="K248" s="45" t="s">
        <v>52</v>
      </c>
      <c r="L248" s="50" t="s">
        <v>29</v>
      </c>
      <c r="M248" s="45" t="s">
        <v>52</v>
      </c>
      <c r="N248" s="50" t="s">
        <v>27</v>
      </c>
      <c r="O248" s="45" t="s">
        <v>32</v>
      </c>
      <c r="P248" s="54" t="s">
        <v>169</v>
      </c>
      <c r="Q248" s="51">
        <v>796</v>
      </c>
      <c r="R248" s="120" t="s">
        <v>44</v>
      </c>
      <c r="S248" s="50">
        <v>23</v>
      </c>
      <c r="T248" s="52">
        <v>300</v>
      </c>
      <c r="U248" s="55">
        <f t="shared" si="6"/>
        <v>6900</v>
      </c>
      <c r="V248" s="52">
        <f t="shared" si="7"/>
        <v>7728.0000000000009</v>
      </c>
      <c r="W248" s="113"/>
      <c r="X248" s="50">
        <v>2017</v>
      </c>
      <c r="Y248" s="122"/>
    </row>
    <row r="249" spans="2:25" ht="38.25">
      <c r="B249" s="45" t="s">
        <v>717</v>
      </c>
      <c r="C249" s="46" t="s">
        <v>51</v>
      </c>
      <c r="D249" s="47" t="s">
        <v>1560</v>
      </c>
      <c r="E249" s="47" t="s">
        <v>1556</v>
      </c>
      <c r="F249" s="47" t="s">
        <v>1561</v>
      </c>
      <c r="G249" s="47" t="s">
        <v>1563</v>
      </c>
      <c r="H249" s="50" t="s">
        <v>28</v>
      </c>
      <c r="I249" s="45">
        <v>0</v>
      </c>
      <c r="J249" s="45">
        <v>711000000</v>
      </c>
      <c r="K249" s="45" t="s">
        <v>52</v>
      </c>
      <c r="L249" s="50" t="s">
        <v>29</v>
      </c>
      <c r="M249" s="45" t="s">
        <v>52</v>
      </c>
      <c r="N249" s="50" t="s">
        <v>27</v>
      </c>
      <c r="O249" s="45" t="s">
        <v>32</v>
      </c>
      <c r="P249" s="54" t="s">
        <v>169</v>
      </c>
      <c r="Q249" s="51">
        <v>796</v>
      </c>
      <c r="R249" s="120" t="s">
        <v>44</v>
      </c>
      <c r="S249" s="50">
        <v>13</v>
      </c>
      <c r="T249" s="52">
        <v>1240</v>
      </c>
      <c r="U249" s="55">
        <f t="shared" si="6"/>
        <v>16120</v>
      </c>
      <c r="V249" s="52">
        <f t="shared" si="7"/>
        <v>18054.400000000001</v>
      </c>
      <c r="W249" s="113"/>
      <c r="X249" s="50">
        <v>2017</v>
      </c>
      <c r="Y249" s="122"/>
    </row>
    <row r="250" spans="2:25" ht="38.25">
      <c r="B250" s="45" t="s">
        <v>718</v>
      </c>
      <c r="C250" s="46" t="s">
        <v>51</v>
      </c>
      <c r="D250" s="47" t="s">
        <v>1560</v>
      </c>
      <c r="E250" s="47" t="s">
        <v>1556</v>
      </c>
      <c r="F250" s="47" t="s">
        <v>1561</v>
      </c>
      <c r="G250" s="47" t="s">
        <v>632</v>
      </c>
      <c r="H250" s="50" t="s">
        <v>28</v>
      </c>
      <c r="I250" s="45">
        <v>0</v>
      </c>
      <c r="J250" s="45">
        <v>711000000</v>
      </c>
      <c r="K250" s="45" t="s">
        <v>52</v>
      </c>
      <c r="L250" s="50" t="s">
        <v>29</v>
      </c>
      <c r="M250" s="45" t="s">
        <v>52</v>
      </c>
      <c r="N250" s="50" t="s">
        <v>27</v>
      </c>
      <c r="O250" s="45" t="s">
        <v>32</v>
      </c>
      <c r="P250" s="54" t="s">
        <v>169</v>
      </c>
      <c r="Q250" s="51">
        <v>796</v>
      </c>
      <c r="R250" s="120" t="s">
        <v>44</v>
      </c>
      <c r="S250" s="50">
        <v>10</v>
      </c>
      <c r="T250" s="52">
        <v>1590</v>
      </c>
      <c r="U250" s="55">
        <f t="shared" si="6"/>
        <v>15900</v>
      </c>
      <c r="V250" s="52">
        <f t="shared" si="7"/>
        <v>17808</v>
      </c>
      <c r="W250" s="113"/>
      <c r="X250" s="50">
        <v>2017</v>
      </c>
      <c r="Y250" s="122"/>
    </row>
    <row r="251" spans="2:25" ht="38.25">
      <c r="B251" s="45" t="s">
        <v>719</v>
      </c>
      <c r="C251" s="46" t="s">
        <v>51</v>
      </c>
      <c r="D251" s="47" t="s">
        <v>1555</v>
      </c>
      <c r="E251" s="47" t="s">
        <v>1556</v>
      </c>
      <c r="F251" s="47" t="s">
        <v>1557</v>
      </c>
      <c r="G251" s="47" t="s">
        <v>1558</v>
      </c>
      <c r="H251" s="50" t="s">
        <v>28</v>
      </c>
      <c r="I251" s="45">
        <v>0</v>
      </c>
      <c r="J251" s="45">
        <v>711000000</v>
      </c>
      <c r="K251" s="45" t="s">
        <v>52</v>
      </c>
      <c r="L251" s="50" t="s">
        <v>29</v>
      </c>
      <c r="M251" s="45" t="s">
        <v>52</v>
      </c>
      <c r="N251" s="50" t="s">
        <v>27</v>
      </c>
      <c r="O251" s="45" t="s">
        <v>32</v>
      </c>
      <c r="P251" s="54" t="s">
        <v>169</v>
      </c>
      <c r="Q251" s="51">
        <v>704</v>
      </c>
      <c r="R251" s="120" t="s">
        <v>636</v>
      </c>
      <c r="S251" s="50">
        <v>35</v>
      </c>
      <c r="T251" s="52">
        <v>860</v>
      </c>
      <c r="U251" s="55">
        <f t="shared" si="6"/>
        <v>30100</v>
      </c>
      <c r="V251" s="52">
        <f t="shared" si="7"/>
        <v>33712</v>
      </c>
      <c r="W251" s="113"/>
      <c r="X251" s="50">
        <v>2017</v>
      </c>
      <c r="Y251" s="122"/>
    </row>
    <row r="252" spans="2:25" ht="38.25">
      <c r="B252" s="45" t="s">
        <v>720</v>
      </c>
      <c r="C252" s="46" t="s">
        <v>51</v>
      </c>
      <c r="D252" s="47" t="s">
        <v>1555</v>
      </c>
      <c r="E252" s="47" t="s">
        <v>1556</v>
      </c>
      <c r="F252" s="47" t="s">
        <v>1557</v>
      </c>
      <c r="G252" s="47" t="s">
        <v>1559</v>
      </c>
      <c r="H252" s="50" t="s">
        <v>28</v>
      </c>
      <c r="I252" s="45">
        <v>0</v>
      </c>
      <c r="J252" s="45">
        <v>711000000</v>
      </c>
      <c r="K252" s="45" t="s">
        <v>52</v>
      </c>
      <c r="L252" s="50" t="s">
        <v>29</v>
      </c>
      <c r="M252" s="45" t="s">
        <v>52</v>
      </c>
      <c r="N252" s="50" t="s">
        <v>27</v>
      </c>
      <c r="O252" s="45" t="s">
        <v>32</v>
      </c>
      <c r="P252" s="54" t="s">
        <v>169</v>
      </c>
      <c r="Q252" s="51">
        <v>704</v>
      </c>
      <c r="R252" s="120" t="s">
        <v>636</v>
      </c>
      <c r="S252" s="50">
        <v>15</v>
      </c>
      <c r="T252" s="52">
        <v>860</v>
      </c>
      <c r="U252" s="55">
        <f t="shared" si="6"/>
        <v>12900</v>
      </c>
      <c r="V252" s="52">
        <f t="shared" si="7"/>
        <v>14448.000000000002</v>
      </c>
      <c r="W252" s="113"/>
      <c r="X252" s="50">
        <v>2017</v>
      </c>
      <c r="Y252" s="122"/>
    </row>
    <row r="253" spans="2:25" ht="38.25">
      <c r="B253" s="45" t="s">
        <v>721</v>
      </c>
      <c r="C253" s="46" t="s">
        <v>51</v>
      </c>
      <c r="D253" s="47" t="s">
        <v>1549</v>
      </c>
      <c r="E253" s="47" t="s">
        <v>1550</v>
      </c>
      <c r="F253" s="47" t="s">
        <v>1551</v>
      </c>
      <c r="G253" s="47" t="s">
        <v>633</v>
      </c>
      <c r="H253" s="50" t="s">
        <v>28</v>
      </c>
      <c r="I253" s="45">
        <v>0</v>
      </c>
      <c r="J253" s="45">
        <v>711000000</v>
      </c>
      <c r="K253" s="45" t="s">
        <v>52</v>
      </c>
      <c r="L253" s="50" t="s">
        <v>29</v>
      </c>
      <c r="M253" s="45" t="s">
        <v>52</v>
      </c>
      <c r="N253" s="50" t="s">
        <v>27</v>
      </c>
      <c r="O253" s="45" t="s">
        <v>32</v>
      </c>
      <c r="P253" s="54" t="s">
        <v>169</v>
      </c>
      <c r="Q253" s="51">
        <v>704</v>
      </c>
      <c r="R253" s="120" t="s">
        <v>636</v>
      </c>
      <c r="S253" s="50">
        <v>20</v>
      </c>
      <c r="T253" s="52">
        <v>1300</v>
      </c>
      <c r="U253" s="55">
        <f t="shared" si="6"/>
        <v>26000</v>
      </c>
      <c r="V253" s="52">
        <f t="shared" si="7"/>
        <v>29120.000000000004</v>
      </c>
      <c r="W253" s="113"/>
      <c r="X253" s="50">
        <v>2017</v>
      </c>
      <c r="Y253" s="122"/>
    </row>
    <row r="254" spans="2:25" ht="38.25">
      <c r="B254" s="45" t="s">
        <v>722</v>
      </c>
      <c r="C254" s="46" t="s">
        <v>51</v>
      </c>
      <c r="D254" s="47" t="s">
        <v>1552</v>
      </c>
      <c r="E254" s="47" t="s">
        <v>1553</v>
      </c>
      <c r="F254" s="47" t="s">
        <v>1554</v>
      </c>
      <c r="G254" s="47" t="s">
        <v>634</v>
      </c>
      <c r="H254" s="50" t="s">
        <v>28</v>
      </c>
      <c r="I254" s="45">
        <v>0</v>
      </c>
      <c r="J254" s="45">
        <v>711000000</v>
      </c>
      <c r="K254" s="45" t="s">
        <v>52</v>
      </c>
      <c r="L254" s="50" t="s">
        <v>29</v>
      </c>
      <c r="M254" s="45" t="s">
        <v>52</v>
      </c>
      <c r="N254" s="50" t="s">
        <v>27</v>
      </c>
      <c r="O254" s="45" t="s">
        <v>32</v>
      </c>
      <c r="P254" s="54" t="s">
        <v>169</v>
      </c>
      <c r="Q254" s="51">
        <v>796</v>
      </c>
      <c r="R254" s="120" t="s">
        <v>44</v>
      </c>
      <c r="S254" s="50">
        <v>12</v>
      </c>
      <c r="T254" s="52">
        <v>4420</v>
      </c>
      <c r="U254" s="55">
        <f t="shared" si="6"/>
        <v>53040</v>
      </c>
      <c r="V254" s="52">
        <f t="shared" si="7"/>
        <v>59404.800000000003</v>
      </c>
      <c r="W254" s="113"/>
      <c r="X254" s="50">
        <v>2017</v>
      </c>
      <c r="Y254" s="122"/>
    </row>
    <row r="255" spans="2:25" ht="38.25">
      <c r="B255" s="45" t="s">
        <v>723</v>
      </c>
      <c r="C255" s="46" t="s">
        <v>51</v>
      </c>
      <c r="D255" s="47" t="s">
        <v>1549</v>
      </c>
      <c r="E255" s="47" t="s">
        <v>1550</v>
      </c>
      <c r="F255" s="47" t="s">
        <v>1551</v>
      </c>
      <c r="G255" s="47" t="s">
        <v>635</v>
      </c>
      <c r="H255" s="50" t="s">
        <v>28</v>
      </c>
      <c r="I255" s="45">
        <v>0</v>
      </c>
      <c r="J255" s="45">
        <v>711000000</v>
      </c>
      <c r="K255" s="45" t="s">
        <v>52</v>
      </c>
      <c r="L255" s="50" t="s">
        <v>29</v>
      </c>
      <c r="M255" s="45" t="s">
        <v>52</v>
      </c>
      <c r="N255" s="50" t="s">
        <v>27</v>
      </c>
      <c r="O255" s="45" t="s">
        <v>32</v>
      </c>
      <c r="P255" s="54" t="s">
        <v>169</v>
      </c>
      <c r="Q255" s="51">
        <v>704</v>
      </c>
      <c r="R255" s="120" t="s">
        <v>636</v>
      </c>
      <c r="S255" s="50">
        <v>30</v>
      </c>
      <c r="T255" s="52">
        <v>290</v>
      </c>
      <c r="U255" s="55">
        <f t="shared" si="6"/>
        <v>8700</v>
      </c>
      <c r="V255" s="52">
        <f t="shared" si="7"/>
        <v>9744.0000000000018</v>
      </c>
      <c r="W255" s="113"/>
      <c r="X255" s="50">
        <v>2017</v>
      </c>
      <c r="Y255" s="122"/>
    </row>
    <row r="256" spans="2:25" ht="38.25">
      <c r="B256" s="45" t="s">
        <v>724</v>
      </c>
      <c r="C256" s="46" t="s">
        <v>51</v>
      </c>
      <c r="D256" s="47" t="s">
        <v>1546</v>
      </c>
      <c r="E256" s="47" t="s">
        <v>1547</v>
      </c>
      <c r="F256" s="47" t="s">
        <v>1548</v>
      </c>
      <c r="G256" s="47" t="s">
        <v>637</v>
      </c>
      <c r="H256" s="50" t="s">
        <v>28</v>
      </c>
      <c r="I256" s="45">
        <v>0</v>
      </c>
      <c r="J256" s="45">
        <v>711000000</v>
      </c>
      <c r="K256" s="45" t="s">
        <v>52</v>
      </c>
      <c r="L256" s="50" t="s">
        <v>29</v>
      </c>
      <c r="M256" s="45" t="s">
        <v>52</v>
      </c>
      <c r="N256" s="50" t="s">
        <v>27</v>
      </c>
      <c r="O256" s="45" t="s">
        <v>32</v>
      </c>
      <c r="P256" s="54" t="s">
        <v>169</v>
      </c>
      <c r="Q256" s="51">
        <v>796</v>
      </c>
      <c r="R256" s="120" t="s">
        <v>44</v>
      </c>
      <c r="S256" s="50">
        <v>1</v>
      </c>
      <c r="T256" s="52">
        <v>5500</v>
      </c>
      <c r="U256" s="55">
        <f t="shared" si="6"/>
        <v>5500</v>
      </c>
      <c r="V256" s="52">
        <f t="shared" si="7"/>
        <v>6160.0000000000009</v>
      </c>
      <c r="W256" s="113"/>
      <c r="X256" s="50">
        <v>2017</v>
      </c>
      <c r="Y256" s="122"/>
    </row>
    <row r="257" spans="2:25" ht="38.25">
      <c r="B257" s="45" t="s">
        <v>725</v>
      </c>
      <c r="C257" s="46" t="s">
        <v>51</v>
      </c>
      <c r="D257" s="47" t="s">
        <v>1543</v>
      </c>
      <c r="E257" s="47" t="s">
        <v>1544</v>
      </c>
      <c r="F257" s="47" t="s">
        <v>1545</v>
      </c>
      <c r="G257" s="47" t="s">
        <v>638</v>
      </c>
      <c r="H257" s="50" t="s">
        <v>28</v>
      </c>
      <c r="I257" s="45">
        <v>0</v>
      </c>
      <c r="J257" s="45">
        <v>711000000</v>
      </c>
      <c r="K257" s="45" t="s">
        <v>52</v>
      </c>
      <c r="L257" s="50" t="s">
        <v>29</v>
      </c>
      <c r="M257" s="45" t="s">
        <v>52</v>
      </c>
      <c r="N257" s="50" t="s">
        <v>27</v>
      </c>
      <c r="O257" s="45" t="s">
        <v>32</v>
      </c>
      <c r="P257" s="54" t="s">
        <v>169</v>
      </c>
      <c r="Q257" s="51">
        <v>5111</v>
      </c>
      <c r="R257" s="51" t="s">
        <v>602</v>
      </c>
      <c r="S257" s="50">
        <v>5</v>
      </c>
      <c r="T257" s="52">
        <v>500</v>
      </c>
      <c r="U257" s="55">
        <f t="shared" si="6"/>
        <v>2500</v>
      </c>
      <c r="V257" s="52">
        <f t="shared" si="7"/>
        <v>2800.0000000000005</v>
      </c>
      <c r="W257" s="113"/>
      <c r="X257" s="50">
        <v>2017</v>
      </c>
      <c r="Y257" s="122"/>
    </row>
    <row r="258" spans="2:25" ht="38.25">
      <c r="B258" s="45" t="s">
        <v>726</v>
      </c>
      <c r="C258" s="46" t="s">
        <v>51</v>
      </c>
      <c r="D258" s="47" t="s">
        <v>1541</v>
      </c>
      <c r="E258" s="47" t="s">
        <v>1482</v>
      </c>
      <c r="F258" s="47" t="s">
        <v>1542</v>
      </c>
      <c r="G258" s="47" t="s">
        <v>639</v>
      </c>
      <c r="H258" s="50" t="s">
        <v>28</v>
      </c>
      <c r="I258" s="45">
        <v>0</v>
      </c>
      <c r="J258" s="45">
        <v>711000000</v>
      </c>
      <c r="K258" s="45" t="s">
        <v>52</v>
      </c>
      <c r="L258" s="50" t="s">
        <v>29</v>
      </c>
      <c r="M258" s="45" t="s">
        <v>52</v>
      </c>
      <c r="N258" s="50" t="s">
        <v>27</v>
      </c>
      <c r="O258" s="45" t="s">
        <v>32</v>
      </c>
      <c r="P258" s="54" t="s">
        <v>169</v>
      </c>
      <c r="Q258" s="51">
        <v>796</v>
      </c>
      <c r="R258" s="120" t="s">
        <v>44</v>
      </c>
      <c r="S258" s="50">
        <v>120</v>
      </c>
      <c r="T258" s="52">
        <v>1300</v>
      </c>
      <c r="U258" s="55">
        <f t="shared" si="6"/>
        <v>156000</v>
      </c>
      <c r="V258" s="52">
        <f t="shared" si="7"/>
        <v>174720.00000000003</v>
      </c>
      <c r="W258" s="113"/>
      <c r="X258" s="50">
        <v>2017</v>
      </c>
      <c r="Y258" s="122"/>
    </row>
    <row r="259" spans="2:25" ht="38.25">
      <c r="B259" s="45" t="s">
        <v>727</v>
      </c>
      <c r="C259" s="46" t="s">
        <v>51</v>
      </c>
      <c r="D259" s="47" t="s">
        <v>1538</v>
      </c>
      <c r="E259" s="47" t="s">
        <v>1539</v>
      </c>
      <c r="F259" s="47" t="s">
        <v>1540</v>
      </c>
      <c r="G259" s="47" t="s">
        <v>640</v>
      </c>
      <c r="H259" s="50" t="s">
        <v>28</v>
      </c>
      <c r="I259" s="45">
        <v>0</v>
      </c>
      <c r="J259" s="45">
        <v>711000000</v>
      </c>
      <c r="K259" s="45" t="s">
        <v>52</v>
      </c>
      <c r="L259" s="50" t="s">
        <v>29</v>
      </c>
      <c r="M259" s="45" t="s">
        <v>52</v>
      </c>
      <c r="N259" s="50" t="s">
        <v>27</v>
      </c>
      <c r="O259" s="45" t="s">
        <v>32</v>
      </c>
      <c r="P259" s="54" t="s">
        <v>169</v>
      </c>
      <c r="Q259" s="51">
        <v>778</v>
      </c>
      <c r="R259" s="51" t="s">
        <v>1326</v>
      </c>
      <c r="S259" s="50">
        <v>60</v>
      </c>
      <c r="T259" s="52">
        <v>2000</v>
      </c>
      <c r="U259" s="55">
        <f t="shared" si="6"/>
        <v>120000</v>
      </c>
      <c r="V259" s="52">
        <f t="shared" si="7"/>
        <v>134400</v>
      </c>
      <c r="W259" s="113"/>
      <c r="X259" s="50">
        <v>2017</v>
      </c>
      <c r="Y259" s="122"/>
    </row>
    <row r="260" spans="2:25" ht="38.25">
      <c r="B260" s="45" t="s">
        <v>728</v>
      </c>
      <c r="C260" s="46" t="s">
        <v>51</v>
      </c>
      <c r="D260" s="47" t="s">
        <v>1535</v>
      </c>
      <c r="E260" s="47" t="s">
        <v>1536</v>
      </c>
      <c r="F260" s="47" t="s">
        <v>1537</v>
      </c>
      <c r="G260" s="47" t="s">
        <v>641</v>
      </c>
      <c r="H260" s="50" t="s">
        <v>28</v>
      </c>
      <c r="I260" s="45">
        <v>0</v>
      </c>
      <c r="J260" s="45">
        <v>711000000</v>
      </c>
      <c r="K260" s="45" t="s">
        <v>52</v>
      </c>
      <c r="L260" s="50" t="s">
        <v>29</v>
      </c>
      <c r="M260" s="45" t="s">
        <v>52</v>
      </c>
      <c r="N260" s="50" t="s">
        <v>27</v>
      </c>
      <c r="O260" s="45" t="s">
        <v>32</v>
      </c>
      <c r="P260" s="54" t="s">
        <v>169</v>
      </c>
      <c r="Q260" s="51">
        <v>796</v>
      </c>
      <c r="R260" s="120" t="s">
        <v>44</v>
      </c>
      <c r="S260" s="50">
        <v>3</v>
      </c>
      <c r="T260" s="52">
        <v>340</v>
      </c>
      <c r="U260" s="55">
        <f t="shared" si="6"/>
        <v>1020</v>
      </c>
      <c r="V260" s="52">
        <f t="shared" si="7"/>
        <v>1142.4000000000001</v>
      </c>
      <c r="W260" s="113"/>
      <c r="X260" s="50">
        <v>2017</v>
      </c>
      <c r="Y260" s="122"/>
    </row>
    <row r="261" spans="2:25" ht="38.25">
      <c r="B261" s="45" t="s">
        <v>729</v>
      </c>
      <c r="C261" s="46" t="s">
        <v>51</v>
      </c>
      <c r="D261" s="47" t="s">
        <v>1531</v>
      </c>
      <c r="E261" s="47" t="s">
        <v>1532</v>
      </c>
      <c r="F261" s="47" t="s">
        <v>1533</v>
      </c>
      <c r="G261" s="47" t="s">
        <v>1534</v>
      </c>
      <c r="H261" s="50" t="s">
        <v>28</v>
      </c>
      <c r="I261" s="45">
        <v>0</v>
      </c>
      <c r="J261" s="45">
        <v>711000000</v>
      </c>
      <c r="K261" s="45" t="s">
        <v>52</v>
      </c>
      <c r="L261" s="50" t="s">
        <v>29</v>
      </c>
      <c r="M261" s="45" t="s">
        <v>52</v>
      </c>
      <c r="N261" s="50" t="s">
        <v>27</v>
      </c>
      <c r="O261" s="45" t="s">
        <v>32</v>
      </c>
      <c r="P261" s="54" t="s">
        <v>169</v>
      </c>
      <c r="Q261" s="51">
        <v>778</v>
      </c>
      <c r="R261" s="51" t="s">
        <v>1326</v>
      </c>
      <c r="S261" s="50">
        <v>20</v>
      </c>
      <c r="T261" s="52">
        <v>95</v>
      </c>
      <c r="U261" s="55">
        <f t="shared" si="6"/>
        <v>1900</v>
      </c>
      <c r="V261" s="52">
        <f t="shared" si="7"/>
        <v>2128</v>
      </c>
      <c r="W261" s="113"/>
      <c r="X261" s="50">
        <v>2017</v>
      </c>
      <c r="Y261" s="122"/>
    </row>
    <row r="262" spans="2:25" ht="38.25">
      <c r="B262" s="45" t="s">
        <v>730</v>
      </c>
      <c r="C262" s="46" t="s">
        <v>51</v>
      </c>
      <c r="D262" s="47" t="s">
        <v>1528</v>
      </c>
      <c r="E262" s="47" t="s">
        <v>1529</v>
      </c>
      <c r="F262" s="47" t="s">
        <v>1530</v>
      </c>
      <c r="G262" s="47" t="s">
        <v>642</v>
      </c>
      <c r="H262" s="50" t="s">
        <v>28</v>
      </c>
      <c r="I262" s="45">
        <v>0</v>
      </c>
      <c r="J262" s="45">
        <v>711000000</v>
      </c>
      <c r="K262" s="45" t="s">
        <v>52</v>
      </c>
      <c r="L262" s="50" t="s">
        <v>29</v>
      </c>
      <c r="M262" s="45" t="s">
        <v>52</v>
      </c>
      <c r="N262" s="50" t="s">
        <v>27</v>
      </c>
      <c r="O262" s="45" t="s">
        <v>32</v>
      </c>
      <c r="P262" s="54" t="s">
        <v>169</v>
      </c>
      <c r="Q262" s="51">
        <v>796</v>
      </c>
      <c r="R262" s="120" t="s">
        <v>592</v>
      </c>
      <c r="S262" s="50">
        <v>10</v>
      </c>
      <c r="T262" s="52">
        <v>690</v>
      </c>
      <c r="U262" s="55">
        <f t="shared" si="6"/>
        <v>6900</v>
      </c>
      <c r="V262" s="52">
        <f t="shared" si="7"/>
        <v>7728.0000000000009</v>
      </c>
      <c r="W262" s="113"/>
      <c r="X262" s="50">
        <v>2017</v>
      </c>
      <c r="Y262" s="122"/>
    </row>
    <row r="263" spans="2:25" ht="38.25">
      <c r="B263" s="45" t="s">
        <v>731</v>
      </c>
      <c r="C263" s="46" t="s">
        <v>51</v>
      </c>
      <c r="D263" s="47" t="s">
        <v>1526</v>
      </c>
      <c r="E263" s="47" t="s">
        <v>1490</v>
      </c>
      <c r="F263" s="47" t="s">
        <v>1527</v>
      </c>
      <c r="G263" s="47" t="s">
        <v>643</v>
      </c>
      <c r="H263" s="50" t="s">
        <v>28</v>
      </c>
      <c r="I263" s="45">
        <v>0</v>
      </c>
      <c r="J263" s="45">
        <v>711000000</v>
      </c>
      <c r="K263" s="45" t="s">
        <v>52</v>
      </c>
      <c r="L263" s="50" t="s">
        <v>29</v>
      </c>
      <c r="M263" s="45" t="s">
        <v>52</v>
      </c>
      <c r="N263" s="50" t="s">
        <v>27</v>
      </c>
      <c r="O263" s="45" t="s">
        <v>32</v>
      </c>
      <c r="P263" s="54" t="s">
        <v>169</v>
      </c>
      <c r="Q263" s="51">
        <v>796</v>
      </c>
      <c r="R263" s="120" t="s">
        <v>592</v>
      </c>
      <c r="S263" s="50">
        <v>100</v>
      </c>
      <c r="T263" s="52">
        <v>75</v>
      </c>
      <c r="U263" s="55">
        <f t="shared" si="6"/>
        <v>7500</v>
      </c>
      <c r="V263" s="52">
        <f t="shared" si="7"/>
        <v>8400</v>
      </c>
      <c r="W263" s="113"/>
      <c r="X263" s="50">
        <v>2017</v>
      </c>
      <c r="Y263" s="122"/>
    </row>
    <row r="264" spans="2:25" ht="38.25">
      <c r="B264" s="45" t="s">
        <v>732</v>
      </c>
      <c r="C264" s="46" t="s">
        <v>51</v>
      </c>
      <c r="D264" s="47" t="s">
        <v>1523</v>
      </c>
      <c r="E264" s="47" t="s">
        <v>1520</v>
      </c>
      <c r="F264" s="47" t="s">
        <v>1524</v>
      </c>
      <c r="G264" s="47" t="s">
        <v>1525</v>
      </c>
      <c r="H264" s="50" t="s">
        <v>28</v>
      </c>
      <c r="I264" s="45">
        <v>0</v>
      </c>
      <c r="J264" s="45">
        <v>711000000</v>
      </c>
      <c r="K264" s="45" t="s">
        <v>52</v>
      </c>
      <c r="L264" s="50" t="s">
        <v>29</v>
      </c>
      <c r="M264" s="45" t="s">
        <v>52</v>
      </c>
      <c r="N264" s="50" t="s">
        <v>27</v>
      </c>
      <c r="O264" s="45" t="s">
        <v>32</v>
      </c>
      <c r="P264" s="54" t="s">
        <v>169</v>
      </c>
      <c r="Q264" s="51">
        <v>5111</v>
      </c>
      <c r="R264" s="51" t="s">
        <v>602</v>
      </c>
      <c r="S264" s="50">
        <v>2</v>
      </c>
      <c r="T264" s="52">
        <v>3700</v>
      </c>
      <c r="U264" s="55">
        <f t="shared" si="6"/>
        <v>7400</v>
      </c>
      <c r="V264" s="52">
        <f t="shared" si="7"/>
        <v>8288</v>
      </c>
      <c r="W264" s="113"/>
      <c r="X264" s="50">
        <v>2017</v>
      </c>
      <c r="Y264" s="122"/>
    </row>
    <row r="265" spans="2:25" ht="38.25">
      <c r="B265" s="45" t="s">
        <v>733</v>
      </c>
      <c r="C265" s="46" t="s">
        <v>51</v>
      </c>
      <c r="D265" s="47" t="s">
        <v>1519</v>
      </c>
      <c r="E265" s="47" t="s">
        <v>1520</v>
      </c>
      <c r="F265" s="47" t="s">
        <v>1521</v>
      </c>
      <c r="G265" s="47" t="s">
        <v>1522</v>
      </c>
      <c r="H265" s="50" t="s">
        <v>28</v>
      </c>
      <c r="I265" s="45">
        <v>0</v>
      </c>
      <c r="J265" s="45">
        <v>711000000</v>
      </c>
      <c r="K265" s="45" t="s">
        <v>52</v>
      </c>
      <c r="L265" s="50" t="s">
        <v>29</v>
      </c>
      <c r="M265" s="45" t="s">
        <v>52</v>
      </c>
      <c r="N265" s="50" t="s">
        <v>27</v>
      </c>
      <c r="O265" s="45" t="s">
        <v>32</v>
      </c>
      <c r="P265" s="54" t="s">
        <v>169</v>
      </c>
      <c r="Q265" s="51">
        <v>5111</v>
      </c>
      <c r="R265" s="51" t="s">
        <v>602</v>
      </c>
      <c r="S265" s="50">
        <v>2</v>
      </c>
      <c r="T265" s="52">
        <v>5000</v>
      </c>
      <c r="U265" s="55">
        <f t="shared" si="6"/>
        <v>10000</v>
      </c>
      <c r="V265" s="52">
        <f t="shared" si="7"/>
        <v>11200.000000000002</v>
      </c>
      <c r="W265" s="113"/>
      <c r="X265" s="50">
        <v>2017</v>
      </c>
      <c r="Y265" s="122"/>
    </row>
    <row r="266" spans="2:25" ht="38.25">
      <c r="B266" s="45" t="s">
        <v>734</v>
      </c>
      <c r="C266" s="46" t="s">
        <v>51</v>
      </c>
      <c r="D266" s="47" t="s">
        <v>1516</v>
      </c>
      <c r="E266" s="47" t="s">
        <v>1517</v>
      </c>
      <c r="F266" s="47" t="s">
        <v>1518</v>
      </c>
      <c r="G266" s="47" t="s">
        <v>644</v>
      </c>
      <c r="H266" s="50" t="s">
        <v>28</v>
      </c>
      <c r="I266" s="45">
        <v>0</v>
      </c>
      <c r="J266" s="45">
        <v>711000000</v>
      </c>
      <c r="K266" s="45" t="s">
        <v>52</v>
      </c>
      <c r="L266" s="50" t="s">
        <v>29</v>
      </c>
      <c r="M266" s="45" t="s">
        <v>52</v>
      </c>
      <c r="N266" s="50" t="s">
        <v>27</v>
      </c>
      <c r="O266" s="45" t="s">
        <v>32</v>
      </c>
      <c r="P266" s="54" t="s">
        <v>169</v>
      </c>
      <c r="Q266" s="51">
        <v>796</v>
      </c>
      <c r="R266" s="120" t="s">
        <v>592</v>
      </c>
      <c r="S266" s="50">
        <v>25</v>
      </c>
      <c r="T266" s="52">
        <v>115</v>
      </c>
      <c r="U266" s="55">
        <f t="shared" si="6"/>
        <v>2875</v>
      </c>
      <c r="V266" s="52">
        <f t="shared" si="7"/>
        <v>3220.0000000000005</v>
      </c>
      <c r="W266" s="113"/>
      <c r="X266" s="50">
        <v>2017</v>
      </c>
      <c r="Y266" s="122"/>
    </row>
    <row r="267" spans="2:25" ht="38.25">
      <c r="B267" s="45" t="s">
        <v>735</v>
      </c>
      <c r="C267" s="46" t="s">
        <v>51</v>
      </c>
      <c r="D267" s="47" t="s">
        <v>1514</v>
      </c>
      <c r="E267" s="47" t="s">
        <v>1495</v>
      </c>
      <c r="F267" s="47" t="s">
        <v>1515</v>
      </c>
      <c r="G267" s="47" t="s">
        <v>645</v>
      </c>
      <c r="H267" s="50" t="s">
        <v>28</v>
      </c>
      <c r="I267" s="45">
        <v>0</v>
      </c>
      <c r="J267" s="45">
        <v>711000000</v>
      </c>
      <c r="K267" s="45" t="s">
        <v>52</v>
      </c>
      <c r="L267" s="50" t="s">
        <v>29</v>
      </c>
      <c r="M267" s="45" t="s">
        <v>52</v>
      </c>
      <c r="N267" s="50" t="s">
        <v>27</v>
      </c>
      <c r="O267" s="45" t="s">
        <v>32</v>
      </c>
      <c r="P267" s="54" t="s">
        <v>169</v>
      </c>
      <c r="Q267" s="51">
        <v>5111</v>
      </c>
      <c r="R267" s="51" t="s">
        <v>602</v>
      </c>
      <c r="S267" s="50">
        <v>10</v>
      </c>
      <c r="T267" s="52">
        <v>470</v>
      </c>
      <c r="U267" s="55">
        <f t="shared" si="6"/>
        <v>4700</v>
      </c>
      <c r="V267" s="52">
        <f t="shared" si="7"/>
        <v>5264.0000000000009</v>
      </c>
      <c r="W267" s="113"/>
      <c r="X267" s="50">
        <v>2017</v>
      </c>
      <c r="Y267" s="122"/>
    </row>
    <row r="268" spans="2:25" ht="38.25">
      <c r="B268" s="45" t="s">
        <v>736</v>
      </c>
      <c r="C268" s="46" t="s">
        <v>51</v>
      </c>
      <c r="D268" s="47" t="s">
        <v>1511</v>
      </c>
      <c r="E268" s="47" t="s">
        <v>1512</v>
      </c>
      <c r="F268" s="47" t="s">
        <v>1513</v>
      </c>
      <c r="G268" s="47" t="s">
        <v>646</v>
      </c>
      <c r="H268" s="50" t="s">
        <v>28</v>
      </c>
      <c r="I268" s="45">
        <v>0</v>
      </c>
      <c r="J268" s="45">
        <v>711000000</v>
      </c>
      <c r="K268" s="45" t="s">
        <v>52</v>
      </c>
      <c r="L268" s="50" t="s">
        <v>29</v>
      </c>
      <c r="M268" s="45" t="s">
        <v>52</v>
      </c>
      <c r="N268" s="50" t="s">
        <v>27</v>
      </c>
      <c r="O268" s="45" t="s">
        <v>32</v>
      </c>
      <c r="P268" s="54" t="s">
        <v>169</v>
      </c>
      <c r="Q268" s="51">
        <v>796</v>
      </c>
      <c r="R268" s="120" t="s">
        <v>592</v>
      </c>
      <c r="S268" s="50">
        <v>20</v>
      </c>
      <c r="T268" s="52">
        <v>560</v>
      </c>
      <c r="U268" s="55">
        <f t="shared" si="6"/>
        <v>11200</v>
      </c>
      <c r="V268" s="52">
        <f t="shared" si="7"/>
        <v>12544.000000000002</v>
      </c>
      <c r="W268" s="113"/>
      <c r="X268" s="50">
        <v>2017</v>
      </c>
      <c r="Y268" s="122"/>
    </row>
    <row r="269" spans="2:25" ht="38.25">
      <c r="B269" s="45" t="s">
        <v>737</v>
      </c>
      <c r="C269" s="46" t="s">
        <v>51</v>
      </c>
      <c r="D269" s="47" t="s">
        <v>1509</v>
      </c>
      <c r="E269" s="47" t="s">
        <v>1482</v>
      </c>
      <c r="F269" s="47" t="s">
        <v>1510</v>
      </c>
      <c r="G269" s="47" t="s">
        <v>647</v>
      </c>
      <c r="H269" s="50" t="s">
        <v>28</v>
      </c>
      <c r="I269" s="45">
        <v>0</v>
      </c>
      <c r="J269" s="45">
        <v>711000000</v>
      </c>
      <c r="K269" s="45" t="s">
        <v>52</v>
      </c>
      <c r="L269" s="50" t="s">
        <v>29</v>
      </c>
      <c r="M269" s="45" t="s">
        <v>52</v>
      </c>
      <c r="N269" s="50" t="s">
        <v>27</v>
      </c>
      <c r="O269" s="45" t="s">
        <v>32</v>
      </c>
      <c r="P269" s="54" t="s">
        <v>169</v>
      </c>
      <c r="Q269" s="51">
        <v>796</v>
      </c>
      <c r="R269" s="120" t="s">
        <v>592</v>
      </c>
      <c r="S269" s="50">
        <v>15</v>
      </c>
      <c r="T269" s="52">
        <v>1720</v>
      </c>
      <c r="U269" s="55">
        <f t="shared" si="6"/>
        <v>25800</v>
      </c>
      <c r="V269" s="52">
        <f t="shared" si="7"/>
        <v>28896.000000000004</v>
      </c>
      <c r="W269" s="113"/>
      <c r="X269" s="50">
        <v>2017</v>
      </c>
      <c r="Y269" s="122"/>
    </row>
    <row r="270" spans="2:25" ht="38.25">
      <c r="B270" s="45" t="s">
        <v>738</v>
      </c>
      <c r="C270" s="46" t="s">
        <v>51</v>
      </c>
      <c r="D270" s="47" t="s">
        <v>1506</v>
      </c>
      <c r="E270" s="47" t="s">
        <v>1507</v>
      </c>
      <c r="F270" s="47" t="s">
        <v>1508</v>
      </c>
      <c r="G270" s="47" t="s">
        <v>648</v>
      </c>
      <c r="H270" s="50" t="s">
        <v>28</v>
      </c>
      <c r="I270" s="45">
        <v>0</v>
      </c>
      <c r="J270" s="45">
        <v>711000000</v>
      </c>
      <c r="K270" s="45" t="s">
        <v>52</v>
      </c>
      <c r="L270" s="50" t="s">
        <v>29</v>
      </c>
      <c r="M270" s="45" t="s">
        <v>52</v>
      </c>
      <c r="N270" s="50" t="s">
        <v>27</v>
      </c>
      <c r="O270" s="45" t="s">
        <v>32</v>
      </c>
      <c r="P270" s="54" t="s">
        <v>169</v>
      </c>
      <c r="Q270" s="51">
        <v>796</v>
      </c>
      <c r="R270" s="120" t="s">
        <v>592</v>
      </c>
      <c r="S270" s="50">
        <v>5</v>
      </c>
      <c r="T270" s="52">
        <v>702</v>
      </c>
      <c r="U270" s="55">
        <f t="shared" si="6"/>
        <v>3510</v>
      </c>
      <c r="V270" s="52">
        <f t="shared" si="7"/>
        <v>3931.2000000000003</v>
      </c>
      <c r="W270" s="113"/>
      <c r="X270" s="50">
        <v>2017</v>
      </c>
      <c r="Y270" s="122"/>
    </row>
    <row r="271" spans="2:25" ht="38.25">
      <c r="B271" s="45" t="s">
        <v>739</v>
      </c>
      <c r="C271" s="46" t="s">
        <v>51</v>
      </c>
      <c r="D271" s="47" t="s">
        <v>1503</v>
      </c>
      <c r="E271" s="47" t="s">
        <v>1504</v>
      </c>
      <c r="F271" s="47" t="s">
        <v>1505</v>
      </c>
      <c r="G271" s="47" t="s">
        <v>649</v>
      </c>
      <c r="H271" s="50" t="s">
        <v>28</v>
      </c>
      <c r="I271" s="45">
        <v>0</v>
      </c>
      <c r="J271" s="45">
        <v>711000000</v>
      </c>
      <c r="K271" s="45" t="s">
        <v>52</v>
      </c>
      <c r="L271" s="50" t="s">
        <v>29</v>
      </c>
      <c r="M271" s="45" t="s">
        <v>52</v>
      </c>
      <c r="N271" s="50" t="s">
        <v>27</v>
      </c>
      <c r="O271" s="45" t="s">
        <v>32</v>
      </c>
      <c r="P271" s="54" t="s">
        <v>169</v>
      </c>
      <c r="Q271" s="51">
        <v>796</v>
      </c>
      <c r="R271" s="120" t="s">
        <v>592</v>
      </c>
      <c r="S271" s="50">
        <v>40</v>
      </c>
      <c r="T271" s="52">
        <v>75</v>
      </c>
      <c r="U271" s="55">
        <f t="shared" si="6"/>
        <v>3000</v>
      </c>
      <c r="V271" s="52">
        <f t="shared" si="7"/>
        <v>3360.0000000000005</v>
      </c>
      <c r="W271" s="113"/>
      <c r="X271" s="50">
        <v>2017</v>
      </c>
      <c r="Y271" s="122"/>
    </row>
    <row r="272" spans="2:25" ht="38.25">
      <c r="B272" s="45" t="s">
        <v>740</v>
      </c>
      <c r="C272" s="47" t="s">
        <v>51</v>
      </c>
      <c r="D272" s="47" t="s">
        <v>1500</v>
      </c>
      <c r="E272" s="47" t="s">
        <v>1501</v>
      </c>
      <c r="F272" s="47" t="s">
        <v>1502</v>
      </c>
      <c r="G272" s="47" t="s">
        <v>650</v>
      </c>
      <c r="H272" s="50" t="s">
        <v>28</v>
      </c>
      <c r="I272" s="45">
        <v>0</v>
      </c>
      <c r="J272" s="45">
        <v>711000000</v>
      </c>
      <c r="K272" s="45" t="s">
        <v>52</v>
      </c>
      <c r="L272" s="50" t="s">
        <v>29</v>
      </c>
      <c r="M272" s="45" t="s">
        <v>52</v>
      </c>
      <c r="N272" s="50" t="s">
        <v>27</v>
      </c>
      <c r="O272" s="45" t="s">
        <v>32</v>
      </c>
      <c r="P272" s="54" t="s">
        <v>169</v>
      </c>
      <c r="Q272" s="51">
        <v>796</v>
      </c>
      <c r="R272" s="120" t="s">
        <v>592</v>
      </c>
      <c r="S272" s="50">
        <v>200</v>
      </c>
      <c r="T272" s="52">
        <v>150</v>
      </c>
      <c r="U272" s="55">
        <f t="shared" si="6"/>
        <v>30000</v>
      </c>
      <c r="V272" s="52">
        <f t="shared" si="7"/>
        <v>33600</v>
      </c>
      <c r="W272" s="113"/>
      <c r="X272" s="50">
        <v>2017</v>
      </c>
      <c r="Y272" s="122"/>
    </row>
    <row r="273" spans="2:25" ht="38.25">
      <c r="B273" s="45" t="s">
        <v>741</v>
      </c>
      <c r="C273" s="47" t="s">
        <v>51</v>
      </c>
      <c r="D273" s="47" t="s">
        <v>1497</v>
      </c>
      <c r="E273" s="47" t="s">
        <v>1498</v>
      </c>
      <c r="F273" s="47" t="s">
        <v>1499</v>
      </c>
      <c r="G273" s="47" t="s">
        <v>651</v>
      </c>
      <c r="H273" s="50" t="s">
        <v>28</v>
      </c>
      <c r="I273" s="45">
        <v>0</v>
      </c>
      <c r="J273" s="45">
        <v>711000000</v>
      </c>
      <c r="K273" s="45" t="s">
        <v>52</v>
      </c>
      <c r="L273" s="50" t="s">
        <v>29</v>
      </c>
      <c r="M273" s="45" t="s">
        <v>52</v>
      </c>
      <c r="N273" s="50" t="s">
        <v>27</v>
      </c>
      <c r="O273" s="45" t="s">
        <v>32</v>
      </c>
      <c r="P273" s="54" t="s">
        <v>169</v>
      </c>
      <c r="Q273" s="51">
        <v>796</v>
      </c>
      <c r="R273" s="120" t="s">
        <v>592</v>
      </c>
      <c r="S273" s="50">
        <v>3</v>
      </c>
      <c r="T273" s="52">
        <v>5500</v>
      </c>
      <c r="U273" s="55">
        <f t="shared" si="6"/>
        <v>16500</v>
      </c>
      <c r="V273" s="52">
        <f t="shared" si="7"/>
        <v>18480</v>
      </c>
      <c r="W273" s="113"/>
      <c r="X273" s="50">
        <v>2017</v>
      </c>
      <c r="Y273" s="122"/>
    </row>
    <row r="274" spans="2:25" ht="38.25">
      <c r="B274" s="45" t="s">
        <v>742</v>
      </c>
      <c r="C274" s="46" t="s">
        <v>51</v>
      </c>
      <c r="D274" s="47" t="s">
        <v>1833</v>
      </c>
      <c r="E274" s="47" t="s">
        <v>1834</v>
      </c>
      <c r="F274" s="47" t="s">
        <v>1835</v>
      </c>
      <c r="G274" s="47" t="s">
        <v>652</v>
      </c>
      <c r="H274" s="50" t="s">
        <v>28</v>
      </c>
      <c r="I274" s="45">
        <v>0</v>
      </c>
      <c r="J274" s="45">
        <v>711000000</v>
      </c>
      <c r="K274" s="45" t="s">
        <v>52</v>
      </c>
      <c r="L274" s="50" t="s">
        <v>29</v>
      </c>
      <c r="M274" s="45" t="s">
        <v>52</v>
      </c>
      <c r="N274" s="50" t="s">
        <v>27</v>
      </c>
      <c r="O274" s="45" t="s">
        <v>32</v>
      </c>
      <c r="P274" s="54" t="s">
        <v>169</v>
      </c>
      <c r="Q274" s="51">
        <v>796</v>
      </c>
      <c r="R274" s="120" t="s">
        <v>592</v>
      </c>
      <c r="S274" s="50">
        <v>3</v>
      </c>
      <c r="T274" s="52">
        <v>220</v>
      </c>
      <c r="U274" s="55">
        <f t="shared" si="6"/>
        <v>660</v>
      </c>
      <c r="V274" s="52">
        <f t="shared" si="7"/>
        <v>739.2</v>
      </c>
      <c r="W274" s="113"/>
      <c r="X274" s="50">
        <v>2017</v>
      </c>
      <c r="Y274" s="122"/>
    </row>
    <row r="275" spans="2:25" ht="38.25">
      <c r="B275" s="45" t="s">
        <v>743</v>
      </c>
      <c r="C275" s="46" t="s">
        <v>51</v>
      </c>
      <c r="D275" s="47" t="s">
        <v>1494</v>
      </c>
      <c r="E275" s="47" t="s">
        <v>1495</v>
      </c>
      <c r="F275" s="47" t="s">
        <v>1496</v>
      </c>
      <c r="G275" s="47" t="s">
        <v>653</v>
      </c>
      <c r="H275" s="50" t="s">
        <v>28</v>
      </c>
      <c r="I275" s="45">
        <v>0</v>
      </c>
      <c r="J275" s="45">
        <v>711000000</v>
      </c>
      <c r="K275" s="45" t="s">
        <v>52</v>
      </c>
      <c r="L275" s="50" t="s">
        <v>29</v>
      </c>
      <c r="M275" s="45" t="s">
        <v>52</v>
      </c>
      <c r="N275" s="50" t="s">
        <v>27</v>
      </c>
      <c r="O275" s="45" t="s">
        <v>32</v>
      </c>
      <c r="P275" s="54" t="s">
        <v>169</v>
      </c>
      <c r="Q275" s="51">
        <v>736</v>
      </c>
      <c r="R275" s="51" t="s">
        <v>1466</v>
      </c>
      <c r="S275" s="50">
        <v>2</v>
      </c>
      <c r="T275" s="52">
        <v>6700</v>
      </c>
      <c r="U275" s="55">
        <f t="shared" si="6"/>
        <v>13400</v>
      </c>
      <c r="V275" s="52">
        <f t="shared" si="7"/>
        <v>15008.000000000002</v>
      </c>
      <c r="W275" s="113"/>
      <c r="X275" s="50">
        <v>2017</v>
      </c>
      <c r="Y275" s="122"/>
    </row>
    <row r="276" spans="2:25" ht="38.25">
      <c r="B276" s="45" t="s">
        <v>744</v>
      </c>
      <c r="C276" s="46" t="s">
        <v>51</v>
      </c>
      <c r="D276" s="47" t="s">
        <v>1492</v>
      </c>
      <c r="E276" s="47" t="s">
        <v>654</v>
      </c>
      <c r="F276" s="47" t="s">
        <v>1493</v>
      </c>
      <c r="G276" s="47" t="s">
        <v>654</v>
      </c>
      <c r="H276" s="50" t="s">
        <v>28</v>
      </c>
      <c r="I276" s="45">
        <v>0</v>
      </c>
      <c r="J276" s="45">
        <v>711000000</v>
      </c>
      <c r="K276" s="45" t="s">
        <v>52</v>
      </c>
      <c r="L276" s="50" t="s">
        <v>29</v>
      </c>
      <c r="M276" s="45" t="s">
        <v>52</v>
      </c>
      <c r="N276" s="50" t="s">
        <v>27</v>
      </c>
      <c r="O276" s="45" t="s">
        <v>32</v>
      </c>
      <c r="P276" s="54" t="s">
        <v>169</v>
      </c>
      <c r="Q276" s="51">
        <v>796</v>
      </c>
      <c r="R276" s="120" t="s">
        <v>592</v>
      </c>
      <c r="S276" s="50">
        <v>5</v>
      </c>
      <c r="T276" s="52">
        <v>820</v>
      </c>
      <c r="U276" s="55">
        <f t="shared" si="6"/>
        <v>4100</v>
      </c>
      <c r="V276" s="52">
        <f t="shared" si="7"/>
        <v>4592</v>
      </c>
      <c r="W276" s="113"/>
      <c r="X276" s="50">
        <v>2017</v>
      </c>
      <c r="Y276" s="122"/>
    </row>
    <row r="277" spans="2:25" ht="38.25">
      <c r="B277" s="45" t="s">
        <v>745</v>
      </c>
      <c r="C277" s="46" t="s">
        <v>51</v>
      </c>
      <c r="D277" s="47" t="s">
        <v>1489</v>
      </c>
      <c r="E277" s="47" t="s">
        <v>1490</v>
      </c>
      <c r="F277" s="47" t="s">
        <v>1491</v>
      </c>
      <c r="G277" s="47" t="s">
        <v>655</v>
      </c>
      <c r="H277" s="50" t="s">
        <v>28</v>
      </c>
      <c r="I277" s="45">
        <v>0</v>
      </c>
      <c r="J277" s="45">
        <v>711000000</v>
      </c>
      <c r="K277" s="45" t="s">
        <v>52</v>
      </c>
      <c r="L277" s="50" t="s">
        <v>29</v>
      </c>
      <c r="M277" s="45" t="s">
        <v>52</v>
      </c>
      <c r="N277" s="50" t="s">
        <v>27</v>
      </c>
      <c r="O277" s="45" t="s">
        <v>32</v>
      </c>
      <c r="P277" s="54" t="s">
        <v>169</v>
      </c>
      <c r="Q277" s="51">
        <v>796</v>
      </c>
      <c r="R277" s="120" t="s">
        <v>592</v>
      </c>
      <c r="S277" s="50">
        <v>25</v>
      </c>
      <c r="T277" s="52">
        <v>340</v>
      </c>
      <c r="U277" s="55">
        <f t="shared" si="6"/>
        <v>8500</v>
      </c>
      <c r="V277" s="52">
        <f t="shared" si="7"/>
        <v>9520</v>
      </c>
      <c r="W277" s="113"/>
      <c r="X277" s="50">
        <v>2017</v>
      </c>
      <c r="Y277" s="122"/>
    </row>
    <row r="278" spans="2:25" ht="38.25">
      <c r="B278" s="45" t="s">
        <v>746</v>
      </c>
      <c r="C278" s="46" t="s">
        <v>51</v>
      </c>
      <c r="D278" s="47" t="s">
        <v>1486</v>
      </c>
      <c r="E278" s="47" t="s">
        <v>1487</v>
      </c>
      <c r="F278" s="47" t="s">
        <v>1488</v>
      </c>
      <c r="G278" s="47" t="s">
        <v>656</v>
      </c>
      <c r="H278" s="50" t="s">
        <v>28</v>
      </c>
      <c r="I278" s="45">
        <v>0</v>
      </c>
      <c r="J278" s="45">
        <v>711000000</v>
      </c>
      <c r="K278" s="45" t="s">
        <v>52</v>
      </c>
      <c r="L278" s="50" t="s">
        <v>29</v>
      </c>
      <c r="M278" s="45" t="s">
        <v>52</v>
      </c>
      <c r="N278" s="50" t="s">
        <v>27</v>
      </c>
      <c r="O278" s="45" t="s">
        <v>32</v>
      </c>
      <c r="P278" s="54" t="s">
        <v>169</v>
      </c>
      <c r="Q278" s="51">
        <v>704</v>
      </c>
      <c r="R278" s="51" t="s">
        <v>636</v>
      </c>
      <c r="S278" s="50">
        <v>25</v>
      </c>
      <c r="T278" s="52">
        <v>44</v>
      </c>
      <c r="U278" s="55">
        <f t="shared" si="6"/>
        <v>1100</v>
      </c>
      <c r="V278" s="52">
        <f t="shared" si="7"/>
        <v>1232.0000000000002</v>
      </c>
      <c r="W278" s="113"/>
      <c r="X278" s="50">
        <v>2017</v>
      </c>
      <c r="Y278" s="122"/>
    </row>
    <row r="279" spans="2:25" ht="38.25">
      <c r="B279" s="45" t="s">
        <v>747</v>
      </c>
      <c r="C279" s="46" t="s">
        <v>51</v>
      </c>
      <c r="D279" s="47" t="s">
        <v>1484</v>
      </c>
      <c r="E279" s="47" t="s">
        <v>1320</v>
      </c>
      <c r="F279" s="47" t="s">
        <v>1485</v>
      </c>
      <c r="G279" s="47" t="s">
        <v>657</v>
      </c>
      <c r="H279" s="50" t="s">
        <v>28</v>
      </c>
      <c r="I279" s="45">
        <v>0</v>
      </c>
      <c r="J279" s="45">
        <v>711000000</v>
      </c>
      <c r="K279" s="45" t="s">
        <v>52</v>
      </c>
      <c r="L279" s="50" t="s">
        <v>29</v>
      </c>
      <c r="M279" s="45" t="s">
        <v>52</v>
      </c>
      <c r="N279" s="50" t="s">
        <v>27</v>
      </c>
      <c r="O279" s="45" t="s">
        <v>32</v>
      </c>
      <c r="P279" s="54" t="s">
        <v>169</v>
      </c>
      <c r="Q279" s="51">
        <v>796</v>
      </c>
      <c r="R279" s="120" t="s">
        <v>592</v>
      </c>
      <c r="S279" s="50">
        <v>20</v>
      </c>
      <c r="T279" s="52">
        <v>200</v>
      </c>
      <c r="U279" s="55">
        <f t="shared" si="6"/>
        <v>4000</v>
      </c>
      <c r="V279" s="52">
        <f t="shared" si="7"/>
        <v>4480</v>
      </c>
      <c r="W279" s="113"/>
      <c r="X279" s="50">
        <v>2017</v>
      </c>
      <c r="Y279" s="122"/>
    </row>
    <row r="280" spans="2:25" ht="38.25">
      <c r="B280" s="45" t="s">
        <v>748</v>
      </c>
      <c r="C280" s="46" t="s">
        <v>51</v>
      </c>
      <c r="D280" s="47" t="s">
        <v>1481</v>
      </c>
      <c r="E280" s="47" t="s">
        <v>1482</v>
      </c>
      <c r="F280" s="47" t="s">
        <v>1483</v>
      </c>
      <c r="G280" s="47" t="s">
        <v>658</v>
      </c>
      <c r="H280" s="50" t="s">
        <v>28</v>
      </c>
      <c r="I280" s="45">
        <v>0</v>
      </c>
      <c r="J280" s="45">
        <v>711000000</v>
      </c>
      <c r="K280" s="45" t="s">
        <v>52</v>
      </c>
      <c r="L280" s="50" t="s">
        <v>29</v>
      </c>
      <c r="M280" s="45" t="s">
        <v>52</v>
      </c>
      <c r="N280" s="50" t="s">
        <v>27</v>
      </c>
      <c r="O280" s="45" t="s">
        <v>32</v>
      </c>
      <c r="P280" s="54" t="s">
        <v>169</v>
      </c>
      <c r="Q280" s="51">
        <v>796</v>
      </c>
      <c r="R280" s="120" t="s">
        <v>592</v>
      </c>
      <c r="S280" s="50">
        <v>50</v>
      </c>
      <c r="T280" s="52">
        <v>1300</v>
      </c>
      <c r="U280" s="55">
        <f t="shared" si="6"/>
        <v>65000</v>
      </c>
      <c r="V280" s="52">
        <f t="shared" si="7"/>
        <v>72800</v>
      </c>
      <c r="W280" s="113"/>
      <c r="X280" s="50">
        <v>2017</v>
      </c>
      <c r="Y280" s="122"/>
    </row>
    <row r="281" spans="2:25" ht="38.25">
      <c r="B281" s="45" t="s">
        <v>749</v>
      </c>
      <c r="C281" s="46" t="s">
        <v>51</v>
      </c>
      <c r="D281" s="47" t="s">
        <v>1478</v>
      </c>
      <c r="E281" s="47" t="s">
        <v>1479</v>
      </c>
      <c r="F281" s="47" t="s">
        <v>1480</v>
      </c>
      <c r="G281" s="47" t="s">
        <v>659</v>
      </c>
      <c r="H281" s="50" t="s">
        <v>28</v>
      </c>
      <c r="I281" s="45">
        <v>0</v>
      </c>
      <c r="J281" s="45">
        <v>711000000</v>
      </c>
      <c r="K281" s="45" t="s">
        <v>52</v>
      </c>
      <c r="L281" s="50" t="s">
        <v>29</v>
      </c>
      <c r="M281" s="45" t="s">
        <v>52</v>
      </c>
      <c r="N281" s="50" t="s">
        <v>27</v>
      </c>
      <c r="O281" s="45" t="s">
        <v>32</v>
      </c>
      <c r="P281" s="54" t="s">
        <v>169</v>
      </c>
      <c r="Q281" s="51">
        <v>796</v>
      </c>
      <c r="R281" s="120" t="s">
        <v>592</v>
      </c>
      <c r="S281" s="50">
        <v>10</v>
      </c>
      <c r="T281" s="52">
        <v>2690</v>
      </c>
      <c r="U281" s="55">
        <f t="shared" si="6"/>
        <v>26900</v>
      </c>
      <c r="V281" s="52">
        <f t="shared" si="7"/>
        <v>30128.000000000004</v>
      </c>
      <c r="W281" s="113"/>
      <c r="X281" s="50">
        <v>2017</v>
      </c>
      <c r="Y281" s="122"/>
    </row>
    <row r="282" spans="2:25" ht="38.25">
      <c r="B282" s="45" t="s">
        <v>750</v>
      </c>
      <c r="C282" s="46" t="s">
        <v>51</v>
      </c>
      <c r="D282" s="47" t="s">
        <v>1475</v>
      </c>
      <c r="E282" s="47" t="s">
        <v>1476</v>
      </c>
      <c r="F282" s="47" t="s">
        <v>1477</v>
      </c>
      <c r="G282" s="47" t="s">
        <v>660</v>
      </c>
      <c r="H282" s="50" t="s">
        <v>28</v>
      </c>
      <c r="I282" s="45">
        <v>0</v>
      </c>
      <c r="J282" s="45">
        <v>711000000</v>
      </c>
      <c r="K282" s="45" t="s">
        <v>52</v>
      </c>
      <c r="L282" s="50" t="s">
        <v>29</v>
      </c>
      <c r="M282" s="45" t="s">
        <v>52</v>
      </c>
      <c r="N282" s="50" t="s">
        <v>27</v>
      </c>
      <c r="O282" s="45" t="s">
        <v>32</v>
      </c>
      <c r="P282" s="54" t="s">
        <v>169</v>
      </c>
      <c r="Q282" s="51">
        <v>796</v>
      </c>
      <c r="R282" s="120" t="s">
        <v>592</v>
      </c>
      <c r="S282" s="50">
        <v>1</v>
      </c>
      <c r="T282" s="52">
        <v>7000</v>
      </c>
      <c r="U282" s="55">
        <f t="shared" si="6"/>
        <v>7000</v>
      </c>
      <c r="V282" s="52">
        <f t="shared" si="7"/>
        <v>7840.0000000000009</v>
      </c>
      <c r="W282" s="113"/>
      <c r="X282" s="50">
        <v>2017</v>
      </c>
      <c r="Y282" s="122"/>
    </row>
    <row r="283" spans="2:25" ht="38.25">
      <c r="B283" s="45" t="s">
        <v>751</v>
      </c>
      <c r="C283" s="46" t="s">
        <v>51</v>
      </c>
      <c r="D283" s="47" t="s">
        <v>1475</v>
      </c>
      <c r="E283" s="47" t="s">
        <v>1476</v>
      </c>
      <c r="F283" s="47" t="s">
        <v>1477</v>
      </c>
      <c r="G283" s="47" t="s">
        <v>661</v>
      </c>
      <c r="H283" s="50" t="s">
        <v>28</v>
      </c>
      <c r="I283" s="45">
        <v>0</v>
      </c>
      <c r="J283" s="45">
        <v>711000000</v>
      </c>
      <c r="K283" s="45" t="s">
        <v>52</v>
      </c>
      <c r="L283" s="50" t="s">
        <v>29</v>
      </c>
      <c r="M283" s="45" t="s">
        <v>52</v>
      </c>
      <c r="N283" s="50" t="s">
        <v>27</v>
      </c>
      <c r="O283" s="45" t="s">
        <v>32</v>
      </c>
      <c r="P283" s="54" t="s">
        <v>169</v>
      </c>
      <c r="Q283" s="51">
        <v>796</v>
      </c>
      <c r="R283" s="120" t="s">
        <v>592</v>
      </c>
      <c r="S283" s="50">
        <v>1</v>
      </c>
      <c r="T283" s="52">
        <v>7000</v>
      </c>
      <c r="U283" s="55">
        <f t="shared" si="6"/>
        <v>7000</v>
      </c>
      <c r="V283" s="52">
        <f t="shared" si="7"/>
        <v>7840.0000000000009</v>
      </c>
      <c r="W283" s="113"/>
      <c r="X283" s="50">
        <v>2017</v>
      </c>
      <c r="Y283" s="122"/>
    </row>
    <row r="284" spans="2:25" ht="38.25">
      <c r="B284" s="45" t="s">
        <v>752</v>
      </c>
      <c r="C284" s="46" t="s">
        <v>51</v>
      </c>
      <c r="D284" s="47" t="s">
        <v>1472</v>
      </c>
      <c r="E284" s="47" t="s">
        <v>1473</v>
      </c>
      <c r="F284" s="47" t="s">
        <v>1474</v>
      </c>
      <c r="G284" s="47" t="s">
        <v>662</v>
      </c>
      <c r="H284" s="50" t="s">
        <v>28</v>
      </c>
      <c r="I284" s="45">
        <v>0</v>
      </c>
      <c r="J284" s="45">
        <v>711000000</v>
      </c>
      <c r="K284" s="45" t="s">
        <v>52</v>
      </c>
      <c r="L284" s="50" t="s">
        <v>29</v>
      </c>
      <c r="M284" s="45" t="s">
        <v>52</v>
      </c>
      <c r="N284" s="50" t="s">
        <v>27</v>
      </c>
      <c r="O284" s="45" t="s">
        <v>32</v>
      </c>
      <c r="P284" s="54" t="s">
        <v>169</v>
      </c>
      <c r="Q284" s="51">
        <v>796</v>
      </c>
      <c r="R284" s="120" t="s">
        <v>592</v>
      </c>
      <c r="S284" s="50">
        <v>5</v>
      </c>
      <c r="T284" s="52">
        <v>8800</v>
      </c>
      <c r="U284" s="55">
        <f t="shared" si="6"/>
        <v>44000</v>
      </c>
      <c r="V284" s="52">
        <f t="shared" si="7"/>
        <v>49280.000000000007</v>
      </c>
      <c r="W284" s="113"/>
      <c r="X284" s="50">
        <v>2017</v>
      </c>
      <c r="Y284" s="122"/>
    </row>
    <row r="285" spans="2:25" ht="38.25">
      <c r="B285" s="45" t="s">
        <v>753</v>
      </c>
      <c r="C285" s="46" t="s">
        <v>51</v>
      </c>
      <c r="D285" s="47" t="s">
        <v>1470</v>
      </c>
      <c r="E285" s="47" t="s">
        <v>663</v>
      </c>
      <c r="F285" s="47" t="s">
        <v>1471</v>
      </c>
      <c r="G285" s="47" t="s">
        <v>663</v>
      </c>
      <c r="H285" s="50" t="s">
        <v>28</v>
      </c>
      <c r="I285" s="45">
        <v>0</v>
      </c>
      <c r="J285" s="45">
        <v>711000000</v>
      </c>
      <c r="K285" s="45" t="s">
        <v>52</v>
      </c>
      <c r="L285" s="50" t="s">
        <v>29</v>
      </c>
      <c r="M285" s="45" t="s">
        <v>52</v>
      </c>
      <c r="N285" s="50" t="s">
        <v>27</v>
      </c>
      <c r="O285" s="45" t="s">
        <v>32</v>
      </c>
      <c r="P285" s="54" t="s">
        <v>169</v>
      </c>
      <c r="Q285" s="51">
        <v>796</v>
      </c>
      <c r="R285" s="120" t="s">
        <v>592</v>
      </c>
      <c r="S285" s="50">
        <v>10</v>
      </c>
      <c r="T285" s="52">
        <v>2000</v>
      </c>
      <c r="U285" s="55">
        <f t="shared" si="6"/>
        <v>20000</v>
      </c>
      <c r="V285" s="52">
        <f t="shared" si="7"/>
        <v>22400.000000000004</v>
      </c>
      <c r="W285" s="113"/>
      <c r="X285" s="50">
        <v>2017</v>
      </c>
      <c r="Y285" s="122"/>
    </row>
    <row r="286" spans="2:25" ht="38.25">
      <c r="B286" s="45" t="s">
        <v>754</v>
      </c>
      <c r="C286" s="46" t="s">
        <v>51</v>
      </c>
      <c r="D286" s="47" t="s">
        <v>1467</v>
      </c>
      <c r="E286" s="47" t="s">
        <v>1468</v>
      </c>
      <c r="F286" s="47" t="s">
        <v>1469</v>
      </c>
      <c r="G286" s="47" t="s">
        <v>664</v>
      </c>
      <c r="H286" s="50" t="s">
        <v>28</v>
      </c>
      <c r="I286" s="45">
        <v>0</v>
      </c>
      <c r="J286" s="45">
        <v>711000000</v>
      </c>
      <c r="K286" s="45" t="s">
        <v>52</v>
      </c>
      <c r="L286" s="50" t="s">
        <v>29</v>
      </c>
      <c r="M286" s="45" t="s">
        <v>52</v>
      </c>
      <c r="N286" s="50" t="s">
        <v>27</v>
      </c>
      <c r="O286" s="45" t="s">
        <v>32</v>
      </c>
      <c r="P286" s="54" t="s">
        <v>169</v>
      </c>
      <c r="Q286" s="51">
        <v>796</v>
      </c>
      <c r="R286" s="120" t="s">
        <v>592</v>
      </c>
      <c r="S286" s="50">
        <v>2</v>
      </c>
      <c r="T286" s="52">
        <v>3770</v>
      </c>
      <c r="U286" s="55">
        <f t="shared" si="6"/>
        <v>7540</v>
      </c>
      <c r="V286" s="52">
        <f t="shared" si="7"/>
        <v>8444.8000000000011</v>
      </c>
      <c r="W286" s="113"/>
      <c r="X286" s="50">
        <v>2017</v>
      </c>
      <c r="Y286" s="122"/>
    </row>
    <row r="287" spans="2:25" ht="76.5">
      <c r="B287" s="45" t="s">
        <v>755</v>
      </c>
      <c r="C287" s="46" t="s">
        <v>51</v>
      </c>
      <c r="D287" s="46" t="s">
        <v>846</v>
      </c>
      <c r="E287" s="47" t="s">
        <v>847</v>
      </c>
      <c r="F287" s="47" t="s">
        <v>848</v>
      </c>
      <c r="G287" s="47" t="s">
        <v>850</v>
      </c>
      <c r="H287" s="50" t="s">
        <v>42</v>
      </c>
      <c r="I287" s="45">
        <v>0</v>
      </c>
      <c r="J287" s="45">
        <v>711000000</v>
      </c>
      <c r="K287" s="45" t="s">
        <v>52</v>
      </c>
      <c r="L287" s="50" t="s">
        <v>144</v>
      </c>
      <c r="M287" s="45" t="s">
        <v>52</v>
      </c>
      <c r="N287" s="50" t="s">
        <v>27</v>
      </c>
      <c r="O287" s="45" t="s">
        <v>89</v>
      </c>
      <c r="P287" s="54" t="s">
        <v>169</v>
      </c>
      <c r="Q287" s="51" t="s">
        <v>849</v>
      </c>
      <c r="R287" s="120" t="s">
        <v>44</v>
      </c>
      <c r="S287" s="50">
        <v>1</v>
      </c>
      <c r="T287" s="52">
        <v>358928.57142857142</v>
      </c>
      <c r="U287" s="55">
        <f t="shared" si="6"/>
        <v>358928.57142857142</v>
      </c>
      <c r="V287" s="52">
        <f t="shared" si="7"/>
        <v>402000</v>
      </c>
      <c r="W287" s="57"/>
      <c r="X287" s="50">
        <v>2017</v>
      </c>
      <c r="Y287" s="45"/>
    </row>
    <row r="288" spans="2:25" ht="38.25">
      <c r="B288" s="45" t="s">
        <v>756</v>
      </c>
      <c r="C288" s="46" t="s">
        <v>51</v>
      </c>
      <c r="D288" s="46" t="s">
        <v>846</v>
      </c>
      <c r="E288" s="47" t="s">
        <v>847</v>
      </c>
      <c r="F288" s="47" t="s">
        <v>848</v>
      </c>
      <c r="G288" s="47" t="s">
        <v>853</v>
      </c>
      <c r="H288" s="50" t="s">
        <v>42</v>
      </c>
      <c r="I288" s="45">
        <v>0</v>
      </c>
      <c r="J288" s="45">
        <v>711000000</v>
      </c>
      <c r="K288" s="45" t="s">
        <v>52</v>
      </c>
      <c r="L288" s="50" t="s">
        <v>31</v>
      </c>
      <c r="M288" s="45" t="s">
        <v>52</v>
      </c>
      <c r="N288" s="50" t="s">
        <v>27</v>
      </c>
      <c r="O288" s="45" t="s">
        <v>852</v>
      </c>
      <c r="P288" s="54" t="s">
        <v>169</v>
      </c>
      <c r="Q288" s="51" t="s">
        <v>849</v>
      </c>
      <c r="R288" s="120" t="s">
        <v>44</v>
      </c>
      <c r="S288" s="50">
        <v>1</v>
      </c>
      <c r="T288" s="52">
        <v>1352940</v>
      </c>
      <c r="U288" s="55">
        <f t="shared" ref="U288:U297" si="8">T288*S288</f>
        <v>1352940</v>
      </c>
      <c r="V288" s="52">
        <f t="shared" si="7"/>
        <v>1515292.8</v>
      </c>
      <c r="W288" s="57"/>
      <c r="X288" s="50">
        <v>2017</v>
      </c>
      <c r="Y288" s="45"/>
    </row>
    <row r="289" spans="2:25" ht="63.75">
      <c r="B289" s="45" t="s">
        <v>757</v>
      </c>
      <c r="C289" s="46" t="s">
        <v>51</v>
      </c>
      <c r="D289" s="47" t="s">
        <v>871</v>
      </c>
      <c r="E289" s="47" t="s">
        <v>872</v>
      </c>
      <c r="F289" s="47" t="s">
        <v>873</v>
      </c>
      <c r="G289" s="47" t="s">
        <v>874</v>
      </c>
      <c r="H289" s="50" t="s">
        <v>42</v>
      </c>
      <c r="I289" s="45">
        <v>0</v>
      </c>
      <c r="J289" s="45">
        <v>711000000</v>
      </c>
      <c r="K289" s="45" t="s">
        <v>52</v>
      </c>
      <c r="L289" s="50" t="s">
        <v>165</v>
      </c>
      <c r="M289" s="45" t="s">
        <v>52</v>
      </c>
      <c r="N289" s="50" t="s">
        <v>27</v>
      </c>
      <c r="O289" s="45" t="s">
        <v>83</v>
      </c>
      <c r="P289" s="54" t="s">
        <v>169</v>
      </c>
      <c r="Q289" s="51" t="s">
        <v>849</v>
      </c>
      <c r="R289" s="120" t="s">
        <v>44</v>
      </c>
      <c r="S289" s="50">
        <v>13</v>
      </c>
      <c r="T289" s="52">
        <v>200000</v>
      </c>
      <c r="U289" s="52">
        <f t="shared" si="8"/>
        <v>2600000</v>
      </c>
      <c r="V289" s="52">
        <f t="shared" ref="V289:V303" si="9">U289*1.12</f>
        <v>2912000.0000000005</v>
      </c>
      <c r="W289" s="58"/>
      <c r="X289" s="50">
        <v>2017</v>
      </c>
      <c r="Y289" s="94"/>
    </row>
    <row r="290" spans="2:25" ht="38.25">
      <c r="B290" s="45" t="s">
        <v>851</v>
      </c>
      <c r="C290" s="46" t="s">
        <v>51</v>
      </c>
      <c r="D290" s="46" t="s">
        <v>875</v>
      </c>
      <c r="E290" s="47" t="s">
        <v>876</v>
      </c>
      <c r="F290" s="47" t="s">
        <v>877</v>
      </c>
      <c r="G290" s="47" t="s">
        <v>878</v>
      </c>
      <c r="H290" s="45" t="s">
        <v>42</v>
      </c>
      <c r="I290" s="45">
        <v>0</v>
      </c>
      <c r="J290" s="45">
        <v>711000000</v>
      </c>
      <c r="K290" s="45" t="s">
        <v>52</v>
      </c>
      <c r="L290" s="50" t="s">
        <v>165</v>
      </c>
      <c r="M290" s="45" t="s">
        <v>52</v>
      </c>
      <c r="N290" s="50" t="s">
        <v>27</v>
      </c>
      <c r="O290" s="45" t="s">
        <v>83</v>
      </c>
      <c r="P290" s="54" t="s">
        <v>169</v>
      </c>
      <c r="Q290" s="51" t="s">
        <v>849</v>
      </c>
      <c r="R290" s="120" t="s">
        <v>44</v>
      </c>
      <c r="S290" s="50">
        <v>14</v>
      </c>
      <c r="T290" s="52">
        <v>90000</v>
      </c>
      <c r="U290" s="55">
        <f t="shared" si="8"/>
        <v>1260000</v>
      </c>
      <c r="V290" s="52">
        <f t="shared" si="9"/>
        <v>1411200.0000000002</v>
      </c>
      <c r="W290" s="58"/>
      <c r="X290" s="50">
        <v>2017</v>
      </c>
      <c r="Y290" s="88"/>
    </row>
    <row r="291" spans="2:25" ht="38.25">
      <c r="B291" s="45" t="s">
        <v>883</v>
      </c>
      <c r="C291" s="46" t="s">
        <v>51</v>
      </c>
      <c r="D291" s="46" t="s">
        <v>879</v>
      </c>
      <c r="E291" s="47" t="s">
        <v>880</v>
      </c>
      <c r="F291" s="47" t="s">
        <v>881</v>
      </c>
      <c r="G291" s="47" t="s">
        <v>882</v>
      </c>
      <c r="H291" s="50" t="s">
        <v>42</v>
      </c>
      <c r="I291" s="45">
        <v>0</v>
      </c>
      <c r="J291" s="45">
        <v>711000000</v>
      </c>
      <c r="K291" s="45" t="s">
        <v>52</v>
      </c>
      <c r="L291" s="50" t="s">
        <v>165</v>
      </c>
      <c r="M291" s="45" t="s">
        <v>52</v>
      </c>
      <c r="N291" s="50" t="s">
        <v>27</v>
      </c>
      <c r="O291" s="45" t="s">
        <v>83</v>
      </c>
      <c r="P291" s="54" t="s">
        <v>169</v>
      </c>
      <c r="Q291" s="51" t="s">
        <v>849</v>
      </c>
      <c r="R291" s="120" t="s">
        <v>44</v>
      </c>
      <c r="S291" s="50">
        <v>5</v>
      </c>
      <c r="T291" s="52">
        <v>300000</v>
      </c>
      <c r="U291" s="55">
        <f t="shared" si="8"/>
        <v>1500000</v>
      </c>
      <c r="V291" s="52">
        <f t="shared" si="9"/>
        <v>1680000.0000000002</v>
      </c>
      <c r="W291" s="58"/>
      <c r="X291" s="50">
        <v>2017</v>
      </c>
      <c r="Y291" s="45"/>
    </row>
    <row r="292" spans="2:25" ht="140.25">
      <c r="B292" s="45" t="s">
        <v>884</v>
      </c>
      <c r="C292" s="46" t="s">
        <v>51</v>
      </c>
      <c r="D292" s="46" t="s">
        <v>887</v>
      </c>
      <c r="E292" s="47" t="s">
        <v>888</v>
      </c>
      <c r="F292" s="47" t="s">
        <v>889</v>
      </c>
      <c r="G292" s="47" t="s">
        <v>890</v>
      </c>
      <c r="H292" s="50" t="s">
        <v>42</v>
      </c>
      <c r="I292" s="45">
        <v>0</v>
      </c>
      <c r="J292" s="45">
        <v>711000000</v>
      </c>
      <c r="K292" s="45" t="s">
        <v>52</v>
      </c>
      <c r="L292" s="50" t="s">
        <v>165</v>
      </c>
      <c r="M292" s="45" t="s">
        <v>52</v>
      </c>
      <c r="N292" s="50" t="s">
        <v>27</v>
      </c>
      <c r="O292" s="45" t="s">
        <v>83</v>
      </c>
      <c r="P292" s="54" t="s">
        <v>169</v>
      </c>
      <c r="Q292" s="51" t="s">
        <v>849</v>
      </c>
      <c r="R292" s="120" t="s">
        <v>44</v>
      </c>
      <c r="S292" s="50">
        <v>6</v>
      </c>
      <c r="T292" s="52">
        <v>20000</v>
      </c>
      <c r="U292" s="55">
        <f t="shared" si="8"/>
        <v>120000</v>
      </c>
      <c r="V292" s="52">
        <f t="shared" si="9"/>
        <v>134400</v>
      </c>
      <c r="W292" s="58"/>
      <c r="X292" s="50">
        <v>2017</v>
      </c>
      <c r="Y292" s="45"/>
    </row>
    <row r="293" spans="2:25" ht="38.25">
      <c r="B293" s="45" t="s">
        <v>885</v>
      </c>
      <c r="C293" s="89" t="s">
        <v>51</v>
      </c>
      <c r="D293" s="46" t="s">
        <v>891</v>
      </c>
      <c r="E293" s="89" t="s">
        <v>892</v>
      </c>
      <c r="F293" s="89" t="s">
        <v>893</v>
      </c>
      <c r="G293" s="89" t="s">
        <v>894</v>
      </c>
      <c r="H293" s="100" t="s">
        <v>28</v>
      </c>
      <c r="I293" s="45">
        <v>0</v>
      </c>
      <c r="J293" s="45">
        <v>711000000</v>
      </c>
      <c r="K293" s="45" t="s">
        <v>52</v>
      </c>
      <c r="L293" s="50" t="s">
        <v>165</v>
      </c>
      <c r="M293" s="45" t="s">
        <v>52</v>
      </c>
      <c r="N293" s="50" t="s">
        <v>27</v>
      </c>
      <c r="O293" s="45" t="s">
        <v>83</v>
      </c>
      <c r="P293" s="54" t="s">
        <v>169</v>
      </c>
      <c r="Q293" s="51" t="s">
        <v>849</v>
      </c>
      <c r="R293" s="120" t="s">
        <v>44</v>
      </c>
      <c r="S293" s="92">
        <v>1</v>
      </c>
      <c r="T293" s="124">
        <v>140000</v>
      </c>
      <c r="U293" s="52">
        <f t="shared" si="8"/>
        <v>140000</v>
      </c>
      <c r="V293" s="52">
        <f t="shared" si="9"/>
        <v>156800.00000000003</v>
      </c>
      <c r="W293" s="57"/>
      <c r="X293" s="50">
        <v>2017</v>
      </c>
      <c r="Y293" s="45"/>
    </row>
    <row r="294" spans="2:25" ht="38.25">
      <c r="B294" s="45" t="s">
        <v>886</v>
      </c>
      <c r="C294" s="89" t="s">
        <v>51</v>
      </c>
      <c r="D294" s="46" t="s">
        <v>891</v>
      </c>
      <c r="E294" s="89" t="s">
        <v>892</v>
      </c>
      <c r="F294" s="89" t="s">
        <v>893</v>
      </c>
      <c r="G294" s="89" t="s">
        <v>895</v>
      </c>
      <c r="H294" s="100" t="s">
        <v>28</v>
      </c>
      <c r="I294" s="45">
        <v>0</v>
      </c>
      <c r="J294" s="45">
        <v>711000000</v>
      </c>
      <c r="K294" s="45" t="s">
        <v>52</v>
      </c>
      <c r="L294" s="50" t="s">
        <v>165</v>
      </c>
      <c r="M294" s="45" t="s">
        <v>52</v>
      </c>
      <c r="N294" s="50" t="s">
        <v>27</v>
      </c>
      <c r="O294" s="45" t="s">
        <v>83</v>
      </c>
      <c r="P294" s="54" t="s">
        <v>169</v>
      </c>
      <c r="Q294" s="51" t="s">
        <v>849</v>
      </c>
      <c r="R294" s="120" t="s">
        <v>44</v>
      </c>
      <c r="S294" s="92">
        <v>1</v>
      </c>
      <c r="T294" s="124">
        <v>140000</v>
      </c>
      <c r="U294" s="52">
        <f t="shared" si="8"/>
        <v>140000</v>
      </c>
      <c r="V294" s="52">
        <f t="shared" si="9"/>
        <v>156800.00000000003</v>
      </c>
      <c r="W294" s="57"/>
      <c r="X294" s="50">
        <v>2017</v>
      </c>
      <c r="Y294" s="45"/>
    </row>
    <row r="295" spans="2:25" ht="38.25">
      <c r="B295" s="45" t="s">
        <v>905</v>
      </c>
      <c r="C295" s="89" t="s">
        <v>51</v>
      </c>
      <c r="D295" s="46" t="s">
        <v>891</v>
      </c>
      <c r="E295" s="89" t="s">
        <v>892</v>
      </c>
      <c r="F295" s="89" t="s">
        <v>893</v>
      </c>
      <c r="G295" s="89" t="s">
        <v>896</v>
      </c>
      <c r="H295" s="100" t="s">
        <v>28</v>
      </c>
      <c r="I295" s="45">
        <v>0</v>
      </c>
      <c r="J295" s="45">
        <v>711000000</v>
      </c>
      <c r="K295" s="45" t="s">
        <v>52</v>
      </c>
      <c r="L295" s="50" t="s">
        <v>165</v>
      </c>
      <c r="M295" s="45" t="s">
        <v>52</v>
      </c>
      <c r="N295" s="50" t="s">
        <v>27</v>
      </c>
      <c r="O295" s="45" t="s">
        <v>83</v>
      </c>
      <c r="P295" s="54" t="s">
        <v>169</v>
      </c>
      <c r="Q295" s="51" t="s">
        <v>849</v>
      </c>
      <c r="R295" s="120" t="s">
        <v>44</v>
      </c>
      <c r="S295" s="92">
        <v>9</v>
      </c>
      <c r="T295" s="124">
        <v>36112</v>
      </c>
      <c r="U295" s="52">
        <f t="shared" si="8"/>
        <v>325008</v>
      </c>
      <c r="V295" s="52">
        <f t="shared" si="9"/>
        <v>364008.96000000002</v>
      </c>
      <c r="W295" s="57"/>
      <c r="X295" s="50">
        <v>2017</v>
      </c>
      <c r="Y295" s="45"/>
    </row>
    <row r="296" spans="2:25" ht="38.25">
      <c r="B296" s="45" t="s">
        <v>906</v>
      </c>
      <c r="C296" s="46" t="s">
        <v>51</v>
      </c>
      <c r="D296" s="47" t="s">
        <v>897</v>
      </c>
      <c r="E296" s="46" t="s">
        <v>898</v>
      </c>
      <c r="F296" s="46" t="s">
        <v>899</v>
      </c>
      <c r="G296" s="46" t="s">
        <v>900</v>
      </c>
      <c r="H296" s="50" t="s">
        <v>42</v>
      </c>
      <c r="I296" s="45">
        <v>0</v>
      </c>
      <c r="J296" s="45">
        <v>711000000</v>
      </c>
      <c r="K296" s="45" t="s">
        <v>52</v>
      </c>
      <c r="L296" s="50" t="s">
        <v>165</v>
      </c>
      <c r="M296" s="45" t="s">
        <v>52</v>
      </c>
      <c r="N296" s="50" t="s">
        <v>27</v>
      </c>
      <c r="O296" s="45" t="s">
        <v>83</v>
      </c>
      <c r="P296" s="54" t="s">
        <v>169</v>
      </c>
      <c r="Q296" s="51" t="s">
        <v>849</v>
      </c>
      <c r="R296" s="120" t="s">
        <v>44</v>
      </c>
      <c r="S296" s="92">
        <v>6</v>
      </c>
      <c r="T296" s="124">
        <v>110000</v>
      </c>
      <c r="U296" s="52">
        <f t="shared" si="8"/>
        <v>660000</v>
      </c>
      <c r="V296" s="52">
        <f t="shared" si="9"/>
        <v>739200.00000000012</v>
      </c>
      <c r="W296" s="52"/>
      <c r="X296" s="50">
        <v>2017</v>
      </c>
      <c r="Y296" s="88"/>
    </row>
    <row r="297" spans="2:25" ht="38.25">
      <c r="B297" s="45" t="s">
        <v>907</v>
      </c>
      <c r="C297" s="46" t="s">
        <v>51</v>
      </c>
      <c r="D297" s="47" t="s">
        <v>897</v>
      </c>
      <c r="E297" s="46" t="s">
        <v>898</v>
      </c>
      <c r="F297" s="46" t="s">
        <v>899</v>
      </c>
      <c r="G297" s="46" t="s">
        <v>901</v>
      </c>
      <c r="H297" s="50" t="s">
        <v>42</v>
      </c>
      <c r="I297" s="45">
        <v>0</v>
      </c>
      <c r="J297" s="45">
        <v>711000000</v>
      </c>
      <c r="K297" s="45" t="s">
        <v>52</v>
      </c>
      <c r="L297" s="50" t="s">
        <v>165</v>
      </c>
      <c r="M297" s="45" t="s">
        <v>52</v>
      </c>
      <c r="N297" s="50" t="s">
        <v>27</v>
      </c>
      <c r="O297" s="45" t="s">
        <v>83</v>
      </c>
      <c r="P297" s="54" t="s">
        <v>169</v>
      </c>
      <c r="Q297" s="51" t="s">
        <v>849</v>
      </c>
      <c r="R297" s="120" t="s">
        <v>44</v>
      </c>
      <c r="S297" s="92">
        <v>1</v>
      </c>
      <c r="T297" s="124">
        <v>1000000</v>
      </c>
      <c r="U297" s="52">
        <f t="shared" si="8"/>
        <v>1000000</v>
      </c>
      <c r="V297" s="52">
        <f t="shared" si="9"/>
        <v>1120000</v>
      </c>
      <c r="W297" s="52"/>
      <c r="X297" s="50">
        <v>2017</v>
      </c>
      <c r="Y297" s="88"/>
    </row>
    <row r="298" spans="2:25" ht="38.25">
      <c r="B298" s="45" t="s">
        <v>908</v>
      </c>
      <c r="C298" s="46" t="s">
        <v>51</v>
      </c>
      <c r="D298" s="46" t="s">
        <v>1744</v>
      </c>
      <c r="E298" s="46" t="s">
        <v>1374</v>
      </c>
      <c r="F298" s="46" t="s">
        <v>1745</v>
      </c>
      <c r="G298" s="46" t="s">
        <v>902</v>
      </c>
      <c r="H298" s="50" t="s">
        <v>42</v>
      </c>
      <c r="I298" s="45">
        <v>0</v>
      </c>
      <c r="J298" s="45">
        <v>711000000</v>
      </c>
      <c r="K298" s="45" t="s">
        <v>52</v>
      </c>
      <c r="L298" s="50" t="s">
        <v>165</v>
      </c>
      <c r="M298" s="45" t="s">
        <v>52</v>
      </c>
      <c r="N298" s="50" t="s">
        <v>27</v>
      </c>
      <c r="O298" s="45" t="s">
        <v>83</v>
      </c>
      <c r="P298" s="54" t="s">
        <v>169</v>
      </c>
      <c r="Q298" s="51" t="s">
        <v>849</v>
      </c>
      <c r="R298" s="120" t="s">
        <v>44</v>
      </c>
      <c r="S298" s="92">
        <v>2</v>
      </c>
      <c r="T298" s="124">
        <v>600000</v>
      </c>
      <c r="U298" s="52">
        <f t="shared" ref="U298:U305" si="10">T298*S298</f>
        <v>1200000</v>
      </c>
      <c r="V298" s="52">
        <f t="shared" si="9"/>
        <v>1344000.0000000002</v>
      </c>
      <c r="W298" s="52"/>
      <c r="X298" s="50">
        <v>2017</v>
      </c>
      <c r="Y298" s="88"/>
    </row>
    <row r="299" spans="2:25" ht="51">
      <c r="B299" s="45" t="s">
        <v>909</v>
      </c>
      <c r="C299" s="46" t="s">
        <v>51</v>
      </c>
      <c r="D299" s="47" t="s">
        <v>916</v>
      </c>
      <c r="E299" s="47" t="s">
        <v>917</v>
      </c>
      <c r="F299" s="47" t="s">
        <v>918</v>
      </c>
      <c r="G299" s="46" t="s">
        <v>903</v>
      </c>
      <c r="H299" s="50" t="s">
        <v>42</v>
      </c>
      <c r="I299" s="45">
        <v>0</v>
      </c>
      <c r="J299" s="45">
        <v>711000000</v>
      </c>
      <c r="K299" s="45" t="s">
        <v>52</v>
      </c>
      <c r="L299" s="50" t="s">
        <v>165</v>
      </c>
      <c r="M299" s="45" t="s">
        <v>52</v>
      </c>
      <c r="N299" s="50" t="s">
        <v>27</v>
      </c>
      <c r="O299" s="45" t="s">
        <v>83</v>
      </c>
      <c r="P299" s="54" t="s">
        <v>169</v>
      </c>
      <c r="Q299" s="51" t="s">
        <v>849</v>
      </c>
      <c r="R299" s="120" t="s">
        <v>44</v>
      </c>
      <c r="S299" s="92">
        <v>2</v>
      </c>
      <c r="T299" s="124">
        <v>40000</v>
      </c>
      <c r="U299" s="52">
        <f t="shared" si="10"/>
        <v>80000</v>
      </c>
      <c r="V299" s="52">
        <f t="shared" si="9"/>
        <v>89600.000000000015</v>
      </c>
      <c r="W299" s="52"/>
      <c r="X299" s="50">
        <v>2017</v>
      </c>
      <c r="Y299" s="88"/>
    </row>
    <row r="300" spans="2:25" ht="38.25">
      <c r="B300" s="45" t="s">
        <v>910</v>
      </c>
      <c r="C300" s="46" t="s">
        <v>51</v>
      </c>
      <c r="D300" s="46" t="s">
        <v>924</v>
      </c>
      <c r="E300" s="46" t="s">
        <v>923</v>
      </c>
      <c r="F300" s="46" t="s">
        <v>925</v>
      </c>
      <c r="G300" s="46" t="s">
        <v>904</v>
      </c>
      <c r="H300" s="50" t="s">
        <v>42</v>
      </c>
      <c r="I300" s="45">
        <v>0</v>
      </c>
      <c r="J300" s="45">
        <v>711000000</v>
      </c>
      <c r="K300" s="45" t="s">
        <v>52</v>
      </c>
      <c r="L300" s="50" t="s">
        <v>165</v>
      </c>
      <c r="M300" s="45" t="s">
        <v>52</v>
      </c>
      <c r="N300" s="50" t="s">
        <v>27</v>
      </c>
      <c r="O300" s="45" t="s">
        <v>83</v>
      </c>
      <c r="P300" s="54" t="s">
        <v>169</v>
      </c>
      <c r="Q300" s="51" t="s">
        <v>849</v>
      </c>
      <c r="R300" s="120" t="s">
        <v>44</v>
      </c>
      <c r="S300" s="92">
        <v>1</v>
      </c>
      <c r="T300" s="124">
        <v>2368421</v>
      </c>
      <c r="U300" s="52">
        <f t="shared" si="10"/>
        <v>2368421</v>
      </c>
      <c r="V300" s="52">
        <f t="shared" si="9"/>
        <v>2652631.5200000005</v>
      </c>
      <c r="W300" s="52"/>
      <c r="X300" s="50">
        <v>2017</v>
      </c>
      <c r="Y300" s="88"/>
    </row>
    <row r="301" spans="2:25" ht="38.25">
      <c r="B301" s="45" t="s">
        <v>911</v>
      </c>
      <c r="C301" s="46" t="s">
        <v>51</v>
      </c>
      <c r="D301" s="46" t="s">
        <v>920</v>
      </c>
      <c r="E301" s="46" t="s">
        <v>921</v>
      </c>
      <c r="F301" s="46" t="s">
        <v>922</v>
      </c>
      <c r="G301" s="46" t="s">
        <v>1286</v>
      </c>
      <c r="H301" s="50" t="s">
        <v>42</v>
      </c>
      <c r="I301" s="45">
        <v>0</v>
      </c>
      <c r="J301" s="45">
        <v>711000000</v>
      </c>
      <c r="K301" s="45" t="s">
        <v>52</v>
      </c>
      <c r="L301" s="50" t="s">
        <v>165</v>
      </c>
      <c r="M301" s="45" t="s">
        <v>52</v>
      </c>
      <c r="N301" s="50" t="s">
        <v>27</v>
      </c>
      <c r="O301" s="45" t="s">
        <v>83</v>
      </c>
      <c r="P301" s="54" t="s">
        <v>169</v>
      </c>
      <c r="Q301" s="51" t="s">
        <v>849</v>
      </c>
      <c r="R301" s="120" t="s">
        <v>44</v>
      </c>
      <c r="S301" s="92">
        <v>1</v>
      </c>
      <c r="T301" s="124">
        <v>100000</v>
      </c>
      <c r="U301" s="52">
        <f t="shared" si="10"/>
        <v>100000</v>
      </c>
      <c r="V301" s="52">
        <f t="shared" si="9"/>
        <v>112000.00000000001</v>
      </c>
      <c r="W301" s="52"/>
      <c r="X301" s="50">
        <v>2017</v>
      </c>
      <c r="Y301" s="88"/>
    </row>
    <row r="302" spans="2:25" ht="51">
      <c r="B302" s="45" t="s">
        <v>912</v>
      </c>
      <c r="C302" s="46" t="s">
        <v>51</v>
      </c>
      <c r="D302" s="47" t="s">
        <v>916</v>
      </c>
      <c r="E302" s="47" t="s">
        <v>917</v>
      </c>
      <c r="F302" s="47" t="s">
        <v>918</v>
      </c>
      <c r="G302" s="47" t="s">
        <v>919</v>
      </c>
      <c r="H302" s="50" t="s">
        <v>42</v>
      </c>
      <c r="I302" s="45">
        <v>0</v>
      </c>
      <c r="J302" s="45">
        <v>711000000</v>
      </c>
      <c r="K302" s="45" t="s">
        <v>52</v>
      </c>
      <c r="L302" s="50" t="s">
        <v>165</v>
      </c>
      <c r="M302" s="45" t="s">
        <v>52</v>
      </c>
      <c r="N302" s="50" t="s">
        <v>27</v>
      </c>
      <c r="O302" s="45" t="s">
        <v>83</v>
      </c>
      <c r="P302" s="54" t="s">
        <v>169</v>
      </c>
      <c r="Q302" s="51" t="s">
        <v>849</v>
      </c>
      <c r="R302" s="120" t="s">
        <v>44</v>
      </c>
      <c r="S302" s="92">
        <v>4</v>
      </c>
      <c r="T302" s="124">
        <v>35000</v>
      </c>
      <c r="U302" s="52">
        <f t="shared" si="10"/>
        <v>140000</v>
      </c>
      <c r="V302" s="52">
        <f t="shared" si="9"/>
        <v>156800.00000000003</v>
      </c>
      <c r="W302" s="52"/>
      <c r="X302" s="50">
        <v>2017</v>
      </c>
      <c r="Y302" s="88"/>
    </row>
    <row r="303" spans="2:25" ht="63.75">
      <c r="B303" s="45" t="s">
        <v>913</v>
      </c>
      <c r="C303" s="47" t="s">
        <v>51</v>
      </c>
      <c r="D303" s="46" t="s">
        <v>926</v>
      </c>
      <c r="E303" s="47" t="s">
        <v>927</v>
      </c>
      <c r="F303" s="47" t="s">
        <v>928</v>
      </c>
      <c r="G303" s="47" t="s">
        <v>929</v>
      </c>
      <c r="H303" s="50" t="s">
        <v>42</v>
      </c>
      <c r="I303" s="45">
        <v>0</v>
      </c>
      <c r="J303" s="45">
        <v>711000000</v>
      </c>
      <c r="K303" s="45" t="s">
        <v>52</v>
      </c>
      <c r="L303" s="50" t="s">
        <v>165</v>
      </c>
      <c r="M303" s="45" t="s">
        <v>52</v>
      </c>
      <c r="N303" s="50" t="s">
        <v>27</v>
      </c>
      <c r="O303" s="45" t="s">
        <v>83</v>
      </c>
      <c r="P303" s="54" t="s">
        <v>169</v>
      </c>
      <c r="Q303" s="51" t="s">
        <v>849</v>
      </c>
      <c r="R303" s="120" t="s">
        <v>44</v>
      </c>
      <c r="S303" s="50">
        <v>50</v>
      </c>
      <c r="T303" s="52">
        <v>101017.86</v>
      </c>
      <c r="U303" s="52">
        <f t="shared" si="10"/>
        <v>5050893</v>
      </c>
      <c r="V303" s="52">
        <f t="shared" si="9"/>
        <v>5657000.1600000001</v>
      </c>
      <c r="W303" s="58"/>
      <c r="X303" s="50">
        <v>2017</v>
      </c>
      <c r="Y303" s="45"/>
    </row>
    <row r="304" spans="2:25" ht="38.25">
      <c r="B304" s="45" t="s">
        <v>914</v>
      </c>
      <c r="C304" s="46" t="s">
        <v>51</v>
      </c>
      <c r="D304" s="46" t="s">
        <v>846</v>
      </c>
      <c r="E304" s="47" t="s">
        <v>847</v>
      </c>
      <c r="F304" s="47" t="s">
        <v>848</v>
      </c>
      <c r="G304" s="47" t="s">
        <v>930</v>
      </c>
      <c r="H304" s="50" t="s">
        <v>42</v>
      </c>
      <c r="I304" s="45">
        <v>0</v>
      </c>
      <c r="J304" s="45">
        <v>711000000</v>
      </c>
      <c r="K304" s="45" t="s">
        <v>52</v>
      </c>
      <c r="L304" s="50" t="s">
        <v>165</v>
      </c>
      <c r="M304" s="45" t="s">
        <v>52</v>
      </c>
      <c r="N304" s="50" t="s">
        <v>27</v>
      </c>
      <c r="O304" s="45" t="s">
        <v>83</v>
      </c>
      <c r="P304" s="54" t="s">
        <v>169</v>
      </c>
      <c r="Q304" s="51" t="s">
        <v>849</v>
      </c>
      <c r="R304" s="120" t="s">
        <v>44</v>
      </c>
      <c r="S304" s="50">
        <v>41</v>
      </c>
      <c r="T304" s="52">
        <v>49125</v>
      </c>
      <c r="U304" s="52">
        <f t="shared" si="10"/>
        <v>2014125</v>
      </c>
      <c r="V304" s="52">
        <f t="shared" ref="V304:V311" si="11">U304*1.12</f>
        <v>2255820</v>
      </c>
      <c r="W304" s="57"/>
      <c r="X304" s="50">
        <v>2017</v>
      </c>
      <c r="Y304" s="45"/>
    </row>
    <row r="305" spans="2:25" ht="38.25">
      <c r="B305" s="45" t="s">
        <v>915</v>
      </c>
      <c r="C305" s="46" t="s">
        <v>51</v>
      </c>
      <c r="D305" s="46" t="s">
        <v>846</v>
      </c>
      <c r="E305" s="47" t="s">
        <v>847</v>
      </c>
      <c r="F305" s="47" t="s">
        <v>848</v>
      </c>
      <c r="G305" s="47" t="s">
        <v>931</v>
      </c>
      <c r="H305" s="50" t="s">
        <v>42</v>
      </c>
      <c r="I305" s="45">
        <v>0</v>
      </c>
      <c r="J305" s="45">
        <v>711000000</v>
      </c>
      <c r="K305" s="45" t="s">
        <v>52</v>
      </c>
      <c r="L305" s="50" t="s">
        <v>165</v>
      </c>
      <c r="M305" s="45" t="s">
        <v>52</v>
      </c>
      <c r="N305" s="50" t="s">
        <v>27</v>
      </c>
      <c r="O305" s="45" t="s">
        <v>83</v>
      </c>
      <c r="P305" s="54" t="s">
        <v>169</v>
      </c>
      <c r="Q305" s="51" t="s">
        <v>849</v>
      </c>
      <c r="R305" s="120" t="s">
        <v>44</v>
      </c>
      <c r="S305" s="50">
        <v>10</v>
      </c>
      <c r="T305" s="52">
        <v>200000</v>
      </c>
      <c r="U305" s="52">
        <f t="shared" si="10"/>
        <v>2000000</v>
      </c>
      <c r="V305" s="52">
        <f t="shared" si="11"/>
        <v>2240000</v>
      </c>
      <c r="W305" s="57"/>
      <c r="X305" s="50">
        <v>2017</v>
      </c>
      <c r="Y305" s="45"/>
    </row>
    <row r="306" spans="2:25" ht="38.25">
      <c r="B306" s="45" t="s">
        <v>938</v>
      </c>
      <c r="C306" s="46" t="s">
        <v>51</v>
      </c>
      <c r="D306" s="46" t="s">
        <v>846</v>
      </c>
      <c r="E306" s="47" t="s">
        <v>847</v>
      </c>
      <c r="F306" s="47" t="s">
        <v>848</v>
      </c>
      <c r="G306" s="47" t="s">
        <v>935</v>
      </c>
      <c r="H306" s="48" t="s">
        <v>254</v>
      </c>
      <c r="I306" s="45">
        <v>0</v>
      </c>
      <c r="J306" s="45">
        <v>711000000</v>
      </c>
      <c r="K306" s="45" t="s">
        <v>52</v>
      </c>
      <c r="L306" s="50" t="s">
        <v>165</v>
      </c>
      <c r="M306" s="45" t="s">
        <v>52</v>
      </c>
      <c r="N306" s="50" t="s">
        <v>27</v>
      </c>
      <c r="O306" s="45" t="s">
        <v>83</v>
      </c>
      <c r="P306" s="54" t="s">
        <v>169</v>
      </c>
      <c r="Q306" s="51" t="s">
        <v>849</v>
      </c>
      <c r="R306" s="120" t="s">
        <v>44</v>
      </c>
      <c r="S306" s="92">
        <v>12</v>
      </c>
      <c r="T306" s="124">
        <v>152862.75</v>
      </c>
      <c r="U306" s="52">
        <f t="shared" ref="U306:U357" si="12">T306*S306</f>
        <v>1834353</v>
      </c>
      <c r="V306" s="52">
        <f t="shared" si="11"/>
        <v>2054475.36</v>
      </c>
      <c r="W306" s="52"/>
      <c r="X306" s="50">
        <v>2017</v>
      </c>
      <c r="Y306" s="88"/>
    </row>
    <row r="307" spans="2:25" ht="38.25">
      <c r="B307" s="45" t="s">
        <v>939</v>
      </c>
      <c r="C307" s="46" t="s">
        <v>51</v>
      </c>
      <c r="D307" s="46" t="s">
        <v>846</v>
      </c>
      <c r="E307" s="47" t="s">
        <v>847</v>
      </c>
      <c r="F307" s="47" t="s">
        <v>848</v>
      </c>
      <c r="G307" s="47" t="s">
        <v>932</v>
      </c>
      <c r="H307" s="48" t="s">
        <v>254</v>
      </c>
      <c r="I307" s="45">
        <v>0</v>
      </c>
      <c r="J307" s="45">
        <v>711000000</v>
      </c>
      <c r="K307" s="45" t="s">
        <v>52</v>
      </c>
      <c r="L307" s="50" t="s">
        <v>165</v>
      </c>
      <c r="M307" s="45" t="s">
        <v>52</v>
      </c>
      <c r="N307" s="50" t="s">
        <v>27</v>
      </c>
      <c r="O307" s="45" t="s">
        <v>83</v>
      </c>
      <c r="P307" s="54" t="s">
        <v>169</v>
      </c>
      <c r="Q307" s="51" t="s">
        <v>849</v>
      </c>
      <c r="R307" s="120" t="s">
        <v>44</v>
      </c>
      <c r="S307" s="92">
        <v>21</v>
      </c>
      <c r="T307" s="124">
        <v>67677</v>
      </c>
      <c r="U307" s="52">
        <f t="shared" si="12"/>
        <v>1421217</v>
      </c>
      <c r="V307" s="52">
        <f t="shared" si="11"/>
        <v>1591763.04</v>
      </c>
      <c r="W307" s="52"/>
      <c r="X307" s="50">
        <v>2017</v>
      </c>
      <c r="Y307" s="88"/>
    </row>
    <row r="308" spans="2:25" ht="38.25">
      <c r="B308" s="45" t="s">
        <v>940</v>
      </c>
      <c r="C308" s="46" t="s">
        <v>51</v>
      </c>
      <c r="D308" s="46" t="s">
        <v>846</v>
      </c>
      <c r="E308" s="47" t="s">
        <v>847</v>
      </c>
      <c r="F308" s="47" t="s">
        <v>848</v>
      </c>
      <c r="G308" s="47" t="s">
        <v>933</v>
      </c>
      <c r="H308" s="48" t="s">
        <v>254</v>
      </c>
      <c r="I308" s="45">
        <v>0</v>
      </c>
      <c r="J308" s="45">
        <v>711000000</v>
      </c>
      <c r="K308" s="45" t="s">
        <v>52</v>
      </c>
      <c r="L308" s="50" t="s">
        <v>165</v>
      </c>
      <c r="M308" s="45" t="s">
        <v>52</v>
      </c>
      <c r="N308" s="50" t="s">
        <v>27</v>
      </c>
      <c r="O308" s="45" t="s">
        <v>83</v>
      </c>
      <c r="P308" s="54" t="s">
        <v>169</v>
      </c>
      <c r="Q308" s="51" t="s">
        <v>849</v>
      </c>
      <c r="R308" s="120" t="s">
        <v>44</v>
      </c>
      <c r="S308" s="92">
        <v>1</v>
      </c>
      <c r="T308" s="124">
        <v>1500000</v>
      </c>
      <c r="U308" s="52">
        <f t="shared" si="12"/>
        <v>1500000</v>
      </c>
      <c r="V308" s="52">
        <f t="shared" si="11"/>
        <v>1680000.0000000002</v>
      </c>
      <c r="W308" s="52"/>
      <c r="X308" s="50">
        <v>2017</v>
      </c>
      <c r="Y308" s="88"/>
    </row>
    <row r="309" spans="2:25" ht="38.25">
      <c r="B309" s="45" t="s">
        <v>941</v>
      </c>
      <c r="C309" s="46" t="s">
        <v>51</v>
      </c>
      <c r="D309" s="46" t="s">
        <v>846</v>
      </c>
      <c r="E309" s="47" t="s">
        <v>847</v>
      </c>
      <c r="F309" s="47" t="s">
        <v>848</v>
      </c>
      <c r="G309" s="47" t="s">
        <v>934</v>
      </c>
      <c r="H309" s="48" t="s">
        <v>254</v>
      </c>
      <c r="I309" s="45">
        <v>0</v>
      </c>
      <c r="J309" s="45">
        <v>711000000</v>
      </c>
      <c r="K309" s="45" t="s">
        <v>52</v>
      </c>
      <c r="L309" s="50" t="s">
        <v>165</v>
      </c>
      <c r="M309" s="45" t="s">
        <v>52</v>
      </c>
      <c r="N309" s="50" t="s">
        <v>27</v>
      </c>
      <c r="O309" s="45" t="s">
        <v>83</v>
      </c>
      <c r="P309" s="54" t="s">
        <v>169</v>
      </c>
      <c r="Q309" s="51" t="s">
        <v>849</v>
      </c>
      <c r="R309" s="120" t="s">
        <v>44</v>
      </c>
      <c r="S309" s="92">
        <v>11</v>
      </c>
      <c r="T309" s="124">
        <v>80000</v>
      </c>
      <c r="U309" s="52">
        <f t="shared" si="12"/>
        <v>880000</v>
      </c>
      <c r="V309" s="52">
        <f t="shared" si="11"/>
        <v>985600.00000000012</v>
      </c>
      <c r="W309" s="52"/>
      <c r="X309" s="50">
        <v>2017</v>
      </c>
      <c r="Y309" s="88"/>
    </row>
    <row r="310" spans="2:25" ht="38.25">
      <c r="B310" s="45" t="s">
        <v>942</v>
      </c>
      <c r="C310" s="46" t="s">
        <v>51</v>
      </c>
      <c r="D310" s="46" t="s">
        <v>846</v>
      </c>
      <c r="E310" s="47" t="s">
        <v>847</v>
      </c>
      <c r="F310" s="47" t="s">
        <v>848</v>
      </c>
      <c r="G310" s="47" t="s">
        <v>936</v>
      </c>
      <c r="H310" s="48" t="s">
        <v>254</v>
      </c>
      <c r="I310" s="45">
        <v>0</v>
      </c>
      <c r="J310" s="45">
        <v>711000000</v>
      </c>
      <c r="K310" s="45" t="s">
        <v>52</v>
      </c>
      <c r="L310" s="50" t="s">
        <v>165</v>
      </c>
      <c r="M310" s="45" t="s">
        <v>52</v>
      </c>
      <c r="N310" s="50" t="s">
        <v>27</v>
      </c>
      <c r="O310" s="45" t="s">
        <v>83</v>
      </c>
      <c r="P310" s="54" t="s">
        <v>169</v>
      </c>
      <c r="Q310" s="51" t="s">
        <v>849</v>
      </c>
      <c r="R310" s="120" t="s">
        <v>44</v>
      </c>
      <c r="S310" s="92">
        <v>1</v>
      </c>
      <c r="T310" s="124">
        <v>200000</v>
      </c>
      <c r="U310" s="52">
        <f t="shared" si="12"/>
        <v>200000</v>
      </c>
      <c r="V310" s="52">
        <f t="shared" si="11"/>
        <v>224000.00000000003</v>
      </c>
      <c r="W310" s="52"/>
      <c r="X310" s="50">
        <v>2017</v>
      </c>
      <c r="Y310" s="88"/>
    </row>
    <row r="311" spans="2:25" ht="38.25">
      <c r="B311" s="45" t="s">
        <v>943</v>
      </c>
      <c r="C311" s="46" t="s">
        <v>51</v>
      </c>
      <c r="D311" s="46" t="s">
        <v>846</v>
      </c>
      <c r="E311" s="47" t="s">
        <v>847</v>
      </c>
      <c r="F311" s="47" t="s">
        <v>848</v>
      </c>
      <c r="G311" s="47" t="s">
        <v>937</v>
      </c>
      <c r="H311" s="48" t="s">
        <v>254</v>
      </c>
      <c r="I311" s="45">
        <v>0</v>
      </c>
      <c r="J311" s="45">
        <v>711000000</v>
      </c>
      <c r="K311" s="45" t="s">
        <v>52</v>
      </c>
      <c r="L311" s="50" t="s">
        <v>165</v>
      </c>
      <c r="M311" s="45" t="s">
        <v>52</v>
      </c>
      <c r="N311" s="50" t="s">
        <v>27</v>
      </c>
      <c r="O311" s="45" t="s">
        <v>83</v>
      </c>
      <c r="P311" s="54" t="s">
        <v>169</v>
      </c>
      <c r="Q311" s="51" t="s">
        <v>849</v>
      </c>
      <c r="R311" s="120" t="s">
        <v>44</v>
      </c>
      <c r="S311" s="92">
        <v>1</v>
      </c>
      <c r="T311" s="124">
        <v>451803</v>
      </c>
      <c r="U311" s="52">
        <f t="shared" si="12"/>
        <v>451803</v>
      </c>
      <c r="V311" s="52">
        <f t="shared" si="11"/>
        <v>506019.36000000004</v>
      </c>
      <c r="W311" s="52"/>
      <c r="X311" s="50">
        <v>2017</v>
      </c>
      <c r="Y311" s="88"/>
    </row>
    <row r="312" spans="2:25" ht="76.5">
      <c r="B312" s="45" t="s">
        <v>944</v>
      </c>
      <c r="C312" s="89" t="s">
        <v>51</v>
      </c>
      <c r="D312" s="47" t="s">
        <v>1188</v>
      </c>
      <c r="E312" s="47" t="s">
        <v>1189</v>
      </c>
      <c r="F312" s="47" t="s">
        <v>1190</v>
      </c>
      <c r="G312" s="47" t="s">
        <v>78</v>
      </c>
      <c r="H312" s="50" t="s">
        <v>42</v>
      </c>
      <c r="I312" s="45">
        <v>0</v>
      </c>
      <c r="J312" s="45">
        <v>711000000</v>
      </c>
      <c r="K312" s="45" t="s">
        <v>52</v>
      </c>
      <c r="L312" s="50" t="s">
        <v>165</v>
      </c>
      <c r="M312" s="49" t="s">
        <v>532</v>
      </c>
      <c r="N312" s="50" t="s">
        <v>27</v>
      </c>
      <c r="O312" s="45" t="s">
        <v>83</v>
      </c>
      <c r="P312" s="54" t="s">
        <v>169</v>
      </c>
      <c r="Q312" s="51" t="s">
        <v>849</v>
      </c>
      <c r="R312" s="120" t="s">
        <v>44</v>
      </c>
      <c r="S312" s="92">
        <v>1</v>
      </c>
      <c r="T312" s="52">
        <v>60000</v>
      </c>
      <c r="U312" s="52">
        <f t="shared" si="12"/>
        <v>60000</v>
      </c>
      <c r="V312" s="52">
        <f t="shared" ref="V312:V344" si="13">U312*1.12</f>
        <v>67200</v>
      </c>
      <c r="W312" s="57"/>
      <c r="X312" s="50">
        <v>2017</v>
      </c>
      <c r="Y312" s="45"/>
    </row>
    <row r="313" spans="2:25" ht="76.5">
      <c r="B313" s="45" t="s">
        <v>945</v>
      </c>
      <c r="C313" s="47" t="s">
        <v>51</v>
      </c>
      <c r="D313" s="47" t="s">
        <v>1686</v>
      </c>
      <c r="E313" s="47" t="s">
        <v>1189</v>
      </c>
      <c r="F313" s="47" t="s">
        <v>1687</v>
      </c>
      <c r="G313" s="47" t="s">
        <v>947</v>
      </c>
      <c r="H313" s="50" t="s">
        <v>42</v>
      </c>
      <c r="I313" s="45">
        <v>0</v>
      </c>
      <c r="J313" s="45">
        <v>711000000</v>
      </c>
      <c r="K313" s="45" t="s">
        <v>52</v>
      </c>
      <c r="L313" s="50" t="s">
        <v>165</v>
      </c>
      <c r="M313" s="49" t="s">
        <v>532</v>
      </c>
      <c r="N313" s="50" t="s">
        <v>27</v>
      </c>
      <c r="O313" s="45" t="s">
        <v>83</v>
      </c>
      <c r="P313" s="54" t="s">
        <v>169</v>
      </c>
      <c r="Q313" s="51">
        <v>704</v>
      </c>
      <c r="R313" s="120" t="s">
        <v>636</v>
      </c>
      <c r="S313" s="92">
        <v>1</v>
      </c>
      <c r="T313" s="52">
        <v>200000</v>
      </c>
      <c r="U313" s="52">
        <f t="shared" si="12"/>
        <v>200000</v>
      </c>
      <c r="V313" s="52">
        <f t="shared" si="13"/>
        <v>224000.00000000003</v>
      </c>
      <c r="W313" s="57"/>
      <c r="X313" s="50">
        <v>2017</v>
      </c>
      <c r="Y313" s="45"/>
    </row>
    <row r="314" spans="2:25" ht="76.5">
      <c r="B314" s="45" t="s">
        <v>946</v>
      </c>
      <c r="C314" s="46" t="s">
        <v>51</v>
      </c>
      <c r="D314" s="47" t="s">
        <v>1688</v>
      </c>
      <c r="E314" s="47" t="s">
        <v>1689</v>
      </c>
      <c r="F314" s="47" t="s">
        <v>1690</v>
      </c>
      <c r="G314" s="47" t="s">
        <v>948</v>
      </c>
      <c r="H314" s="50" t="s">
        <v>42</v>
      </c>
      <c r="I314" s="45">
        <v>0</v>
      </c>
      <c r="J314" s="45">
        <v>711000000</v>
      </c>
      <c r="K314" s="45" t="s">
        <v>52</v>
      </c>
      <c r="L314" s="50" t="s">
        <v>165</v>
      </c>
      <c r="M314" s="49" t="s">
        <v>532</v>
      </c>
      <c r="N314" s="50" t="s">
        <v>27</v>
      </c>
      <c r="O314" s="45" t="s">
        <v>83</v>
      </c>
      <c r="P314" s="54" t="s">
        <v>169</v>
      </c>
      <c r="Q314" s="51" t="s">
        <v>849</v>
      </c>
      <c r="R314" s="120" t="s">
        <v>44</v>
      </c>
      <c r="S314" s="92">
        <v>1</v>
      </c>
      <c r="T314" s="52">
        <v>30000</v>
      </c>
      <c r="U314" s="52">
        <f t="shared" si="12"/>
        <v>30000</v>
      </c>
      <c r="V314" s="52">
        <f t="shared" si="13"/>
        <v>33600</v>
      </c>
      <c r="W314" s="57"/>
      <c r="X314" s="50">
        <v>2017</v>
      </c>
      <c r="Y314" s="45"/>
    </row>
    <row r="315" spans="2:25" ht="76.5">
      <c r="B315" s="45" t="s">
        <v>971</v>
      </c>
      <c r="C315" s="47" t="s">
        <v>51</v>
      </c>
      <c r="D315" s="47" t="s">
        <v>1691</v>
      </c>
      <c r="E315" s="47" t="s">
        <v>1689</v>
      </c>
      <c r="F315" s="47" t="s">
        <v>1692</v>
      </c>
      <c r="G315" s="47" t="s">
        <v>949</v>
      </c>
      <c r="H315" s="50" t="s">
        <v>42</v>
      </c>
      <c r="I315" s="45">
        <v>0</v>
      </c>
      <c r="J315" s="45">
        <v>711000000</v>
      </c>
      <c r="K315" s="45" t="s">
        <v>52</v>
      </c>
      <c r="L315" s="50" t="s">
        <v>165</v>
      </c>
      <c r="M315" s="49" t="s">
        <v>532</v>
      </c>
      <c r="N315" s="50" t="s">
        <v>27</v>
      </c>
      <c r="O315" s="45" t="s">
        <v>83</v>
      </c>
      <c r="P315" s="54" t="s">
        <v>169</v>
      </c>
      <c r="Q315" s="51">
        <v>704</v>
      </c>
      <c r="R315" s="120" t="s">
        <v>636</v>
      </c>
      <c r="S315" s="92">
        <v>1</v>
      </c>
      <c r="T315" s="52">
        <v>20000</v>
      </c>
      <c r="U315" s="52">
        <f t="shared" si="12"/>
        <v>20000</v>
      </c>
      <c r="V315" s="52">
        <f t="shared" si="13"/>
        <v>22400.000000000004</v>
      </c>
      <c r="W315" s="57"/>
      <c r="X315" s="50">
        <v>2017</v>
      </c>
      <c r="Y315" s="45"/>
    </row>
    <row r="316" spans="2:25" ht="76.5">
      <c r="B316" s="45" t="s">
        <v>972</v>
      </c>
      <c r="C316" s="46" t="s">
        <v>51</v>
      </c>
      <c r="D316" s="47" t="s">
        <v>1693</v>
      </c>
      <c r="E316" s="47" t="s">
        <v>1694</v>
      </c>
      <c r="F316" s="47" t="s">
        <v>1695</v>
      </c>
      <c r="G316" s="47" t="s">
        <v>950</v>
      </c>
      <c r="H316" s="50" t="s">
        <v>42</v>
      </c>
      <c r="I316" s="45">
        <v>0</v>
      </c>
      <c r="J316" s="45">
        <v>711000000</v>
      </c>
      <c r="K316" s="45" t="s">
        <v>52</v>
      </c>
      <c r="L316" s="50" t="s">
        <v>165</v>
      </c>
      <c r="M316" s="49" t="s">
        <v>532</v>
      </c>
      <c r="N316" s="50" t="s">
        <v>27</v>
      </c>
      <c r="O316" s="45" t="s">
        <v>83</v>
      </c>
      <c r="P316" s="54" t="s">
        <v>169</v>
      </c>
      <c r="Q316" s="51" t="s">
        <v>849</v>
      </c>
      <c r="R316" s="120" t="s">
        <v>44</v>
      </c>
      <c r="S316" s="92">
        <v>1</v>
      </c>
      <c r="T316" s="52">
        <v>8000</v>
      </c>
      <c r="U316" s="52">
        <f t="shared" si="12"/>
        <v>8000</v>
      </c>
      <c r="V316" s="52">
        <f t="shared" si="13"/>
        <v>8960</v>
      </c>
      <c r="W316" s="57"/>
      <c r="X316" s="50">
        <v>2017</v>
      </c>
      <c r="Y316" s="45"/>
    </row>
    <row r="317" spans="2:25" ht="76.5">
      <c r="B317" s="45" t="s">
        <v>973</v>
      </c>
      <c r="C317" s="46" t="s">
        <v>51</v>
      </c>
      <c r="D317" s="47" t="s">
        <v>1343</v>
      </c>
      <c r="E317" s="47" t="s">
        <v>1344</v>
      </c>
      <c r="F317" s="47" t="s">
        <v>1345</v>
      </c>
      <c r="G317" s="47" t="s">
        <v>951</v>
      </c>
      <c r="H317" s="50" t="s">
        <v>42</v>
      </c>
      <c r="I317" s="45">
        <v>0</v>
      </c>
      <c r="J317" s="45">
        <v>711000000</v>
      </c>
      <c r="K317" s="45" t="s">
        <v>52</v>
      </c>
      <c r="L317" s="50" t="s">
        <v>165</v>
      </c>
      <c r="M317" s="49" t="s">
        <v>532</v>
      </c>
      <c r="N317" s="50" t="s">
        <v>27</v>
      </c>
      <c r="O317" s="45" t="s">
        <v>83</v>
      </c>
      <c r="P317" s="54" t="s">
        <v>169</v>
      </c>
      <c r="Q317" s="51" t="s">
        <v>849</v>
      </c>
      <c r="R317" s="120" t="s">
        <v>44</v>
      </c>
      <c r="S317" s="92">
        <v>3</v>
      </c>
      <c r="T317" s="52">
        <v>100000</v>
      </c>
      <c r="U317" s="52">
        <f t="shared" si="12"/>
        <v>300000</v>
      </c>
      <c r="V317" s="52">
        <f t="shared" si="13"/>
        <v>336000.00000000006</v>
      </c>
      <c r="W317" s="57"/>
      <c r="X317" s="50">
        <v>2017</v>
      </c>
      <c r="Y317" s="45"/>
    </row>
    <row r="318" spans="2:25" ht="76.5">
      <c r="B318" s="45" t="s">
        <v>974</v>
      </c>
      <c r="C318" s="46" t="s">
        <v>51</v>
      </c>
      <c r="D318" s="47" t="s">
        <v>1696</v>
      </c>
      <c r="E318" s="47" t="s">
        <v>952</v>
      </c>
      <c r="F318" s="47" t="s">
        <v>1100</v>
      </c>
      <c r="G318" s="47" t="s">
        <v>952</v>
      </c>
      <c r="H318" s="50" t="s">
        <v>42</v>
      </c>
      <c r="I318" s="45">
        <v>0</v>
      </c>
      <c r="J318" s="45">
        <v>711000000</v>
      </c>
      <c r="K318" s="45" t="s">
        <v>52</v>
      </c>
      <c r="L318" s="50" t="s">
        <v>165</v>
      </c>
      <c r="M318" s="49" t="s">
        <v>532</v>
      </c>
      <c r="N318" s="50" t="s">
        <v>27</v>
      </c>
      <c r="O318" s="45" t="s">
        <v>83</v>
      </c>
      <c r="P318" s="54" t="s">
        <v>169</v>
      </c>
      <c r="Q318" s="51" t="s">
        <v>849</v>
      </c>
      <c r="R318" s="120" t="s">
        <v>44</v>
      </c>
      <c r="S318" s="92">
        <v>1</v>
      </c>
      <c r="T318" s="52">
        <v>60000</v>
      </c>
      <c r="U318" s="52">
        <f t="shared" si="12"/>
        <v>60000</v>
      </c>
      <c r="V318" s="52">
        <f t="shared" si="13"/>
        <v>67200</v>
      </c>
      <c r="W318" s="57"/>
      <c r="X318" s="50">
        <v>2017</v>
      </c>
      <c r="Y318" s="45"/>
    </row>
    <row r="319" spans="2:25" ht="76.5">
      <c r="B319" s="45" t="s">
        <v>975</v>
      </c>
      <c r="C319" s="89" t="s">
        <v>51</v>
      </c>
      <c r="D319" s="47" t="s">
        <v>1697</v>
      </c>
      <c r="E319" s="47" t="s">
        <v>1698</v>
      </c>
      <c r="F319" s="47" t="s">
        <v>1699</v>
      </c>
      <c r="G319" s="47" t="s">
        <v>953</v>
      </c>
      <c r="H319" s="50" t="s">
        <v>42</v>
      </c>
      <c r="I319" s="45">
        <v>0</v>
      </c>
      <c r="J319" s="45">
        <v>711000000</v>
      </c>
      <c r="K319" s="45" t="s">
        <v>52</v>
      </c>
      <c r="L319" s="50" t="s">
        <v>165</v>
      </c>
      <c r="M319" s="49" t="s">
        <v>532</v>
      </c>
      <c r="N319" s="50" t="s">
        <v>27</v>
      </c>
      <c r="O319" s="45" t="s">
        <v>83</v>
      </c>
      <c r="P319" s="54" t="s">
        <v>169</v>
      </c>
      <c r="Q319" s="51" t="s">
        <v>849</v>
      </c>
      <c r="R319" s="120" t="s">
        <v>44</v>
      </c>
      <c r="S319" s="92">
        <v>1</v>
      </c>
      <c r="T319" s="52">
        <v>80000</v>
      </c>
      <c r="U319" s="52">
        <f t="shared" si="12"/>
        <v>80000</v>
      </c>
      <c r="V319" s="52">
        <f t="shared" si="13"/>
        <v>89600.000000000015</v>
      </c>
      <c r="W319" s="57"/>
      <c r="X319" s="50">
        <v>2017</v>
      </c>
      <c r="Y319" s="45"/>
    </row>
    <row r="320" spans="2:25" ht="76.5">
      <c r="B320" s="45" t="s">
        <v>976</v>
      </c>
      <c r="C320" s="46" t="s">
        <v>51</v>
      </c>
      <c r="D320" s="47" t="s">
        <v>1680</v>
      </c>
      <c r="E320" s="47" t="s">
        <v>214</v>
      </c>
      <c r="F320" s="47" t="s">
        <v>1681</v>
      </c>
      <c r="G320" s="47" t="s">
        <v>954</v>
      </c>
      <c r="H320" s="50" t="s">
        <v>42</v>
      </c>
      <c r="I320" s="45">
        <v>0</v>
      </c>
      <c r="J320" s="45">
        <v>711000000</v>
      </c>
      <c r="K320" s="45" t="s">
        <v>52</v>
      </c>
      <c r="L320" s="50" t="s">
        <v>165</v>
      </c>
      <c r="M320" s="49" t="s">
        <v>532</v>
      </c>
      <c r="N320" s="50" t="s">
        <v>27</v>
      </c>
      <c r="O320" s="45" t="s">
        <v>83</v>
      </c>
      <c r="P320" s="54" t="s">
        <v>169</v>
      </c>
      <c r="Q320" s="51" t="s">
        <v>849</v>
      </c>
      <c r="R320" s="120" t="s">
        <v>44</v>
      </c>
      <c r="S320" s="92">
        <v>1</v>
      </c>
      <c r="T320" s="52">
        <v>100000</v>
      </c>
      <c r="U320" s="52">
        <f t="shared" si="12"/>
        <v>100000</v>
      </c>
      <c r="V320" s="52">
        <f t="shared" si="13"/>
        <v>112000.00000000001</v>
      </c>
      <c r="W320" s="57"/>
      <c r="X320" s="50">
        <v>2017</v>
      </c>
      <c r="Y320" s="45"/>
    </row>
    <row r="321" spans="2:25" ht="76.5">
      <c r="B321" s="45" t="s">
        <v>977</v>
      </c>
      <c r="C321" s="46" t="s">
        <v>51</v>
      </c>
      <c r="D321" s="47" t="s">
        <v>1735</v>
      </c>
      <c r="E321" s="47" t="s">
        <v>1736</v>
      </c>
      <c r="F321" s="47" t="s">
        <v>1737</v>
      </c>
      <c r="G321" s="47" t="s">
        <v>955</v>
      </c>
      <c r="H321" s="50" t="s">
        <v>42</v>
      </c>
      <c r="I321" s="45">
        <v>0</v>
      </c>
      <c r="J321" s="45">
        <v>711000000</v>
      </c>
      <c r="K321" s="45" t="s">
        <v>52</v>
      </c>
      <c r="L321" s="50" t="s">
        <v>165</v>
      </c>
      <c r="M321" s="49" t="s">
        <v>532</v>
      </c>
      <c r="N321" s="50" t="s">
        <v>27</v>
      </c>
      <c r="O321" s="45" t="s">
        <v>83</v>
      </c>
      <c r="P321" s="54" t="s">
        <v>169</v>
      </c>
      <c r="Q321" s="51" t="s">
        <v>849</v>
      </c>
      <c r="R321" s="120" t="s">
        <v>44</v>
      </c>
      <c r="S321" s="92">
        <v>2</v>
      </c>
      <c r="T321" s="52">
        <v>55000</v>
      </c>
      <c r="U321" s="52">
        <f t="shared" si="12"/>
        <v>110000</v>
      </c>
      <c r="V321" s="52">
        <f t="shared" si="13"/>
        <v>123200.00000000001</v>
      </c>
      <c r="W321" s="57"/>
      <c r="X321" s="50">
        <v>2017</v>
      </c>
      <c r="Y321" s="45"/>
    </row>
    <row r="322" spans="2:25" ht="76.5">
      <c r="B322" s="45" t="s">
        <v>978</v>
      </c>
      <c r="C322" s="46" t="s">
        <v>51</v>
      </c>
      <c r="D322" s="46" t="s">
        <v>1259</v>
      </c>
      <c r="E322" s="89" t="s">
        <v>1260</v>
      </c>
      <c r="F322" s="89" t="s">
        <v>1261</v>
      </c>
      <c r="G322" s="47" t="s">
        <v>956</v>
      </c>
      <c r="H322" s="50" t="s">
        <v>42</v>
      </c>
      <c r="I322" s="45">
        <v>0</v>
      </c>
      <c r="J322" s="45">
        <v>711000000</v>
      </c>
      <c r="K322" s="45" t="s">
        <v>52</v>
      </c>
      <c r="L322" s="50" t="s">
        <v>165</v>
      </c>
      <c r="M322" s="49" t="s">
        <v>532</v>
      </c>
      <c r="N322" s="50" t="s">
        <v>27</v>
      </c>
      <c r="O322" s="45" t="s">
        <v>83</v>
      </c>
      <c r="P322" s="54" t="s">
        <v>169</v>
      </c>
      <c r="Q322" s="51" t="s">
        <v>849</v>
      </c>
      <c r="R322" s="120" t="s">
        <v>44</v>
      </c>
      <c r="S322" s="92">
        <v>3</v>
      </c>
      <c r="T322" s="52">
        <v>166667</v>
      </c>
      <c r="U322" s="52">
        <f t="shared" si="12"/>
        <v>500001</v>
      </c>
      <c r="V322" s="52">
        <f t="shared" si="13"/>
        <v>560001.12</v>
      </c>
      <c r="W322" s="57"/>
      <c r="X322" s="50">
        <v>2017</v>
      </c>
      <c r="Y322" s="45"/>
    </row>
    <row r="323" spans="2:25" ht="76.5">
      <c r="B323" s="45" t="s">
        <v>979</v>
      </c>
      <c r="C323" s="46" t="s">
        <v>51</v>
      </c>
      <c r="D323" s="47" t="s">
        <v>1732</v>
      </c>
      <c r="E323" s="47" t="s">
        <v>1733</v>
      </c>
      <c r="F323" s="47" t="s">
        <v>1734</v>
      </c>
      <c r="G323" s="47" t="s">
        <v>957</v>
      </c>
      <c r="H323" s="50" t="s">
        <v>42</v>
      </c>
      <c r="I323" s="45">
        <v>0</v>
      </c>
      <c r="J323" s="45">
        <v>711000000</v>
      </c>
      <c r="K323" s="45" t="s">
        <v>52</v>
      </c>
      <c r="L323" s="50" t="s">
        <v>165</v>
      </c>
      <c r="M323" s="49" t="s">
        <v>532</v>
      </c>
      <c r="N323" s="50" t="s">
        <v>27</v>
      </c>
      <c r="O323" s="45" t="s">
        <v>83</v>
      </c>
      <c r="P323" s="54" t="s">
        <v>169</v>
      </c>
      <c r="Q323" s="51" t="s">
        <v>849</v>
      </c>
      <c r="R323" s="120" t="s">
        <v>44</v>
      </c>
      <c r="S323" s="92">
        <v>1</v>
      </c>
      <c r="T323" s="52">
        <v>40000</v>
      </c>
      <c r="U323" s="52">
        <f t="shared" si="12"/>
        <v>40000</v>
      </c>
      <c r="V323" s="52">
        <f t="shared" si="13"/>
        <v>44800.000000000007</v>
      </c>
      <c r="W323" s="57"/>
      <c r="X323" s="50">
        <v>2017</v>
      </c>
      <c r="Y323" s="45"/>
    </row>
    <row r="324" spans="2:25" ht="76.5">
      <c r="B324" s="45" t="s">
        <v>980</v>
      </c>
      <c r="C324" s="46" t="s">
        <v>51</v>
      </c>
      <c r="D324" s="47" t="s">
        <v>1729</v>
      </c>
      <c r="E324" s="47" t="s">
        <v>1730</v>
      </c>
      <c r="F324" s="47" t="s">
        <v>1731</v>
      </c>
      <c r="G324" s="47" t="s">
        <v>958</v>
      </c>
      <c r="H324" s="50" t="s">
        <v>42</v>
      </c>
      <c r="I324" s="45">
        <v>0</v>
      </c>
      <c r="J324" s="45">
        <v>711000000</v>
      </c>
      <c r="K324" s="45" t="s">
        <v>52</v>
      </c>
      <c r="L324" s="50" t="s">
        <v>165</v>
      </c>
      <c r="M324" s="49" t="s">
        <v>532</v>
      </c>
      <c r="N324" s="50" t="s">
        <v>27</v>
      </c>
      <c r="O324" s="45" t="s">
        <v>83</v>
      </c>
      <c r="P324" s="54" t="s">
        <v>169</v>
      </c>
      <c r="Q324" s="51" t="s">
        <v>849</v>
      </c>
      <c r="R324" s="120" t="s">
        <v>44</v>
      </c>
      <c r="S324" s="92">
        <v>1</v>
      </c>
      <c r="T324" s="52">
        <v>50000</v>
      </c>
      <c r="U324" s="52">
        <f t="shared" si="12"/>
        <v>50000</v>
      </c>
      <c r="V324" s="52">
        <f t="shared" si="13"/>
        <v>56000.000000000007</v>
      </c>
      <c r="W324" s="57"/>
      <c r="X324" s="50">
        <v>2017</v>
      </c>
      <c r="Y324" s="45"/>
    </row>
    <row r="325" spans="2:25" ht="76.5">
      <c r="B325" s="45" t="s">
        <v>981</v>
      </c>
      <c r="C325" s="89" t="s">
        <v>51</v>
      </c>
      <c r="D325" s="47" t="s">
        <v>1727</v>
      </c>
      <c r="E325" s="47" t="s">
        <v>1725</v>
      </c>
      <c r="F325" s="47" t="s">
        <v>1728</v>
      </c>
      <c r="G325" s="47" t="s">
        <v>959</v>
      </c>
      <c r="H325" s="50" t="s">
        <v>42</v>
      </c>
      <c r="I325" s="45">
        <v>0</v>
      </c>
      <c r="J325" s="45">
        <v>711000000</v>
      </c>
      <c r="K325" s="45" t="s">
        <v>52</v>
      </c>
      <c r="L325" s="50" t="s">
        <v>165</v>
      </c>
      <c r="M325" s="49" t="s">
        <v>532</v>
      </c>
      <c r="N325" s="50" t="s">
        <v>27</v>
      </c>
      <c r="O325" s="45" t="s">
        <v>83</v>
      </c>
      <c r="P325" s="54" t="s">
        <v>169</v>
      </c>
      <c r="Q325" s="51" t="s">
        <v>849</v>
      </c>
      <c r="R325" s="120" t="s">
        <v>44</v>
      </c>
      <c r="S325" s="92">
        <v>1</v>
      </c>
      <c r="T325" s="52">
        <v>6000</v>
      </c>
      <c r="U325" s="52">
        <f t="shared" si="12"/>
        <v>6000</v>
      </c>
      <c r="V325" s="52">
        <f t="shared" si="13"/>
        <v>6720.0000000000009</v>
      </c>
      <c r="W325" s="57"/>
      <c r="X325" s="50">
        <v>2017</v>
      </c>
      <c r="Y325" s="45"/>
    </row>
    <row r="326" spans="2:25" ht="76.5">
      <c r="B326" s="45" t="s">
        <v>982</v>
      </c>
      <c r="C326" s="47" t="s">
        <v>51</v>
      </c>
      <c r="D326" s="47" t="s">
        <v>1724</v>
      </c>
      <c r="E326" s="47" t="s">
        <v>1725</v>
      </c>
      <c r="F326" s="47" t="s">
        <v>1726</v>
      </c>
      <c r="G326" s="47" t="s">
        <v>960</v>
      </c>
      <c r="H326" s="50" t="s">
        <v>42</v>
      </c>
      <c r="I326" s="45">
        <v>0</v>
      </c>
      <c r="J326" s="45">
        <v>711000000</v>
      </c>
      <c r="K326" s="45" t="s">
        <v>52</v>
      </c>
      <c r="L326" s="50" t="s">
        <v>165</v>
      </c>
      <c r="M326" s="49" t="s">
        <v>532</v>
      </c>
      <c r="N326" s="50" t="s">
        <v>27</v>
      </c>
      <c r="O326" s="45" t="s">
        <v>83</v>
      </c>
      <c r="P326" s="54" t="s">
        <v>169</v>
      </c>
      <c r="Q326" s="51" t="s">
        <v>849</v>
      </c>
      <c r="R326" s="120" t="s">
        <v>44</v>
      </c>
      <c r="S326" s="92">
        <v>1</v>
      </c>
      <c r="T326" s="52">
        <v>6000</v>
      </c>
      <c r="U326" s="52">
        <f t="shared" si="12"/>
        <v>6000</v>
      </c>
      <c r="V326" s="52">
        <f t="shared" si="13"/>
        <v>6720.0000000000009</v>
      </c>
      <c r="W326" s="57"/>
      <c r="X326" s="50">
        <v>2017</v>
      </c>
      <c r="Y326" s="45"/>
    </row>
    <row r="327" spans="2:25" ht="76.5">
      <c r="B327" s="45" t="s">
        <v>983</v>
      </c>
      <c r="C327" s="46" t="s">
        <v>51</v>
      </c>
      <c r="D327" s="47" t="s">
        <v>1721</v>
      </c>
      <c r="E327" s="47" t="s">
        <v>1722</v>
      </c>
      <c r="F327" s="47" t="s">
        <v>1723</v>
      </c>
      <c r="G327" s="47" t="s">
        <v>961</v>
      </c>
      <c r="H327" s="50" t="s">
        <v>42</v>
      </c>
      <c r="I327" s="45">
        <v>0</v>
      </c>
      <c r="J327" s="45">
        <v>711000000</v>
      </c>
      <c r="K327" s="45" t="s">
        <v>52</v>
      </c>
      <c r="L327" s="50" t="s">
        <v>165</v>
      </c>
      <c r="M327" s="49" t="s">
        <v>532</v>
      </c>
      <c r="N327" s="50" t="s">
        <v>27</v>
      </c>
      <c r="O327" s="45" t="s">
        <v>83</v>
      </c>
      <c r="P327" s="54" t="s">
        <v>169</v>
      </c>
      <c r="Q327" s="51" t="s">
        <v>849</v>
      </c>
      <c r="R327" s="120" t="s">
        <v>44</v>
      </c>
      <c r="S327" s="92">
        <v>1</v>
      </c>
      <c r="T327" s="52">
        <v>60000</v>
      </c>
      <c r="U327" s="52">
        <f t="shared" si="12"/>
        <v>60000</v>
      </c>
      <c r="V327" s="52">
        <f t="shared" si="13"/>
        <v>67200</v>
      </c>
      <c r="W327" s="57"/>
      <c r="X327" s="50">
        <v>2017</v>
      </c>
      <c r="Y327" s="45"/>
    </row>
    <row r="328" spans="2:25" ht="76.5">
      <c r="B328" s="45" t="s">
        <v>984</v>
      </c>
      <c r="C328" s="46" t="s">
        <v>51</v>
      </c>
      <c r="D328" s="47" t="s">
        <v>1718</v>
      </c>
      <c r="E328" s="47" t="s">
        <v>1719</v>
      </c>
      <c r="F328" s="47" t="s">
        <v>1720</v>
      </c>
      <c r="G328" s="47" t="s">
        <v>962</v>
      </c>
      <c r="H328" s="50" t="s">
        <v>42</v>
      </c>
      <c r="I328" s="45">
        <v>0</v>
      </c>
      <c r="J328" s="45">
        <v>711000000</v>
      </c>
      <c r="K328" s="45" t="s">
        <v>52</v>
      </c>
      <c r="L328" s="50" t="s">
        <v>165</v>
      </c>
      <c r="M328" s="49" t="s">
        <v>532</v>
      </c>
      <c r="N328" s="50" t="s">
        <v>27</v>
      </c>
      <c r="O328" s="45" t="s">
        <v>83</v>
      </c>
      <c r="P328" s="54" t="s">
        <v>169</v>
      </c>
      <c r="Q328" s="51" t="s">
        <v>849</v>
      </c>
      <c r="R328" s="120" t="s">
        <v>44</v>
      </c>
      <c r="S328" s="92">
        <v>1</v>
      </c>
      <c r="T328" s="52">
        <v>120000</v>
      </c>
      <c r="U328" s="52">
        <f t="shared" si="12"/>
        <v>120000</v>
      </c>
      <c r="V328" s="52">
        <f t="shared" si="13"/>
        <v>134400</v>
      </c>
      <c r="W328" s="57"/>
      <c r="X328" s="50">
        <v>2017</v>
      </c>
      <c r="Y328" s="45"/>
    </row>
    <row r="329" spans="2:25" ht="76.5">
      <c r="B329" s="45" t="s">
        <v>985</v>
      </c>
      <c r="C329" s="47" t="s">
        <v>51</v>
      </c>
      <c r="D329" s="47" t="s">
        <v>1707</v>
      </c>
      <c r="E329" s="47" t="s">
        <v>1708</v>
      </c>
      <c r="F329" s="47" t="s">
        <v>1709</v>
      </c>
      <c r="G329" s="47" t="s">
        <v>963</v>
      </c>
      <c r="H329" s="50" t="s">
        <v>42</v>
      </c>
      <c r="I329" s="45">
        <v>0</v>
      </c>
      <c r="J329" s="45">
        <v>711000000</v>
      </c>
      <c r="K329" s="45" t="s">
        <v>52</v>
      </c>
      <c r="L329" s="50" t="s">
        <v>165</v>
      </c>
      <c r="M329" s="49" t="s">
        <v>532</v>
      </c>
      <c r="N329" s="50" t="s">
        <v>27</v>
      </c>
      <c r="O329" s="45" t="s">
        <v>83</v>
      </c>
      <c r="P329" s="54" t="s">
        <v>169</v>
      </c>
      <c r="Q329" s="51" t="s">
        <v>849</v>
      </c>
      <c r="R329" s="120" t="s">
        <v>44</v>
      </c>
      <c r="S329" s="92">
        <v>1</v>
      </c>
      <c r="T329" s="52">
        <v>100000</v>
      </c>
      <c r="U329" s="52">
        <f t="shared" si="12"/>
        <v>100000</v>
      </c>
      <c r="V329" s="52">
        <f t="shared" si="13"/>
        <v>112000.00000000001</v>
      </c>
      <c r="W329" s="57"/>
      <c r="X329" s="50">
        <v>2017</v>
      </c>
      <c r="Y329" s="45"/>
    </row>
    <row r="330" spans="2:25" ht="76.5">
      <c r="B330" s="45" t="s">
        <v>986</v>
      </c>
      <c r="C330" s="46" t="s">
        <v>51</v>
      </c>
      <c r="D330" s="47" t="s">
        <v>1710</v>
      </c>
      <c r="E330" s="47" t="s">
        <v>1458</v>
      </c>
      <c r="F330" s="47" t="s">
        <v>1711</v>
      </c>
      <c r="G330" s="47" t="s">
        <v>964</v>
      </c>
      <c r="H330" s="50" t="s">
        <v>42</v>
      </c>
      <c r="I330" s="45">
        <v>0</v>
      </c>
      <c r="J330" s="45">
        <v>711000000</v>
      </c>
      <c r="K330" s="45" t="s">
        <v>52</v>
      </c>
      <c r="L330" s="50" t="s">
        <v>165</v>
      </c>
      <c r="M330" s="49" t="s">
        <v>532</v>
      </c>
      <c r="N330" s="50" t="s">
        <v>27</v>
      </c>
      <c r="O330" s="45" t="s">
        <v>83</v>
      </c>
      <c r="P330" s="54" t="s">
        <v>169</v>
      </c>
      <c r="Q330" s="51">
        <v>704</v>
      </c>
      <c r="R330" s="120" t="s">
        <v>636</v>
      </c>
      <c r="S330" s="92">
        <v>4</v>
      </c>
      <c r="T330" s="52">
        <v>20000</v>
      </c>
      <c r="U330" s="52">
        <f t="shared" si="12"/>
        <v>80000</v>
      </c>
      <c r="V330" s="52">
        <f t="shared" si="13"/>
        <v>89600.000000000015</v>
      </c>
      <c r="W330" s="57"/>
      <c r="X330" s="50">
        <v>2017</v>
      </c>
      <c r="Y330" s="45"/>
    </row>
    <row r="331" spans="2:25" ht="76.5">
      <c r="B331" s="45" t="s">
        <v>987</v>
      </c>
      <c r="C331" s="46" t="s">
        <v>51</v>
      </c>
      <c r="D331" s="47" t="s">
        <v>1712</v>
      </c>
      <c r="E331" s="47" t="s">
        <v>1713</v>
      </c>
      <c r="F331" s="47" t="s">
        <v>1714</v>
      </c>
      <c r="G331" s="47" t="s">
        <v>965</v>
      </c>
      <c r="H331" s="50" t="s">
        <v>42</v>
      </c>
      <c r="I331" s="45">
        <v>0</v>
      </c>
      <c r="J331" s="45">
        <v>711000000</v>
      </c>
      <c r="K331" s="45" t="s">
        <v>52</v>
      </c>
      <c r="L331" s="50" t="s">
        <v>165</v>
      </c>
      <c r="M331" s="49" t="s">
        <v>532</v>
      </c>
      <c r="N331" s="50" t="s">
        <v>27</v>
      </c>
      <c r="O331" s="45" t="s">
        <v>83</v>
      </c>
      <c r="P331" s="54" t="s">
        <v>169</v>
      </c>
      <c r="Q331" s="51" t="s">
        <v>849</v>
      </c>
      <c r="R331" s="120" t="s">
        <v>44</v>
      </c>
      <c r="S331" s="92">
        <v>2</v>
      </c>
      <c r="T331" s="52">
        <v>10000</v>
      </c>
      <c r="U331" s="52">
        <f t="shared" si="12"/>
        <v>20000</v>
      </c>
      <c r="V331" s="52">
        <f t="shared" si="13"/>
        <v>22400.000000000004</v>
      </c>
      <c r="W331" s="57"/>
      <c r="X331" s="50">
        <v>2017</v>
      </c>
      <c r="Y331" s="45"/>
    </row>
    <row r="332" spans="2:25" ht="76.5">
      <c r="B332" s="45" t="s">
        <v>988</v>
      </c>
      <c r="C332" s="89" t="s">
        <v>51</v>
      </c>
      <c r="D332" s="47" t="s">
        <v>1738</v>
      </c>
      <c r="E332" s="47" t="s">
        <v>1739</v>
      </c>
      <c r="F332" s="47" t="s">
        <v>1740</v>
      </c>
      <c r="G332" s="47" t="s">
        <v>966</v>
      </c>
      <c r="H332" s="50" t="s">
        <v>42</v>
      </c>
      <c r="I332" s="45">
        <v>0</v>
      </c>
      <c r="J332" s="45">
        <v>711000000</v>
      </c>
      <c r="K332" s="45" t="s">
        <v>52</v>
      </c>
      <c r="L332" s="50" t="s">
        <v>165</v>
      </c>
      <c r="M332" s="49" t="s">
        <v>532</v>
      </c>
      <c r="N332" s="50" t="s">
        <v>27</v>
      </c>
      <c r="O332" s="45" t="s">
        <v>83</v>
      </c>
      <c r="P332" s="54" t="s">
        <v>169</v>
      </c>
      <c r="Q332" s="51" t="s">
        <v>849</v>
      </c>
      <c r="R332" s="120" t="s">
        <v>44</v>
      </c>
      <c r="S332" s="92">
        <v>1</v>
      </c>
      <c r="T332" s="52">
        <v>300000</v>
      </c>
      <c r="U332" s="52">
        <f t="shared" si="12"/>
        <v>300000</v>
      </c>
      <c r="V332" s="52">
        <f t="shared" si="13"/>
        <v>336000.00000000006</v>
      </c>
      <c r="W332" s="57"/>
      <c r="X332" s="50">
        <v>2017</v>
      </c>
      <c r="Y332" s="45"/>
    </row>
    <row r="333" spans="2:25" ht="76.5">
      <c r="B333" s="45" t="s">
        <v>989</v>
      </c>
      <c r="C333" s="46" t="s">
        <v>51</v>
      </c>
      <c r="D333" s="47" t="s">
        <v>1790</v>
      </c>
      <c r="E333" s="47" t="s">
        <v>1791</v>
      </c>
      <c r="F333" s="47" t="s">
        <v>1792</v>
      </c>
      <c r="G333" s="47" t="s">
        <v>967</v>
      </c>
      <c r="H333" s="50" t="s">
        <v>42</v>
      </c>
      <c r="I333" s="45">
        <v>0</v>
      </c>
      <c r="J333" s="45">
        <v>711000000</v>
      </c>
      <c r="K333" s="45" t="s">
        <v>52</v>
      </c>
      <c r="L333" s="50" t="s">
        <v>165</v>
      </c>
      <c r="M333" s="49" t="s">
        <v>532</v>
      </c>
      <c r="N333" s="50" t="s">
        <v>27</v>
      </c>
      <c r="O333" s="45" t="s">
        <v>83</v>
      </c>
      <c r="P333" s="54" t="s">
        <v>169</v>
      </c>
      <c r="Q333" s="51" t="s">
        <v>849</v>
      </c>
      <c r="R333" s="120" t="s">
        <v>44</v>
      </c>
      <c r="S333" s="92">
        <v>1</v>
      </c>
      <c r="T333" s="52">
        <v>200000</v>
      </c>
      <c r="U333" s="52">
        <f t="shared" si="12"/>
        <v>200000</v>
      </c>
      <c r="V333" s="52">
        <f t="shared" si="13"/>
        <v>224000.00000000003</v>
      </c>
      <c r="W333" s="57"/>
      <c r="X333" s="50">
        <v>2017</v>
      </c>
      <c r="Y333" s="45"/>
    </row>
    <row r="334" spans="2:25" ht="76.5">
      <c r="B334" s="45" t="s">
        <v>990</v>
      </c>
      <c r="C334" s="46" t="s">
        <v>51</v>
      </c>
      <c r="D334" s="47" t="s">
        <v>1741</v>
      </c>
      <c r="E334" s="47" t="s">
        <v>1742</v>
      </c>
      <c r="F334" s="47" t="s">
        <v>1743</v>
      </c>
      <c r="G334" s="47" t="s">
        <v>968</v>
      </c>
      <c r="H334" s="50" t="s">
        <v>42</v>
      </c>
      <c r="I334" s="45">
        <v>0</v>
      </c>
      <c r="J334" s="45">
        <v>711000000</v>
      </c>
      <c r="K334" s="45" t="s">
        <v>52</v>
      </c>
      <c r="L334" s="50" t="s">
        <v>165</v>
      </c>
      <c r="M334" s="49" t="s">
        <v>532</v>
      </c>
      <c r="N334" s="50" t="s">
        <v>27</v>
      </c>
      <c r="O334" s="45" t="s">
        <v>83</v>
      </c>
      <c r="P334" s="54" t="s">
        <v>169</v>
      </c>
      <c r="Q334" s="51" t="s">
        <v>849</v>
      </c>
      <c r="R334" s="120" t="s">
        <v>44</v>
      </c>
      <c r="S334" s="92">
        <v>1</v>
      </c>
      <c r="T334" s="52">
        <v>400000</v>
      </c>
      <c r="U334" s="52">
        <f t="shared" si="12"/>
        <v>400000</v>
      </c>
      <c r="V334" s="52">
        <f t="shared" si="13"/>
        <v>448000.00000000006</v>
      </c>
      <c r="W334" s="57"/>
      <c r="X334" s="50">
        <v>2017</v>
      </c>
      <c r="Y334" s="45"/>
    </row>
    <row r="335" spans="2:25" ht="76.5">
      <c r="B335" s="45" t="s">
        <v>991</v>
      </c>
      <c r="C335" s="46" t="s">
        <v>51</v>
      </c>
      <c r="D335" s="47" t="s">
        <v>1715</v>
      </c>
      <c r="E335" s="47" t="s">
        <v>1716</v>
      </c>
      <c r="F335" s="47" t="s">
        <v>1717</v>
      </c>
      <c r="G335" s="47" t="s">
        <v>969</v>
      </c>
      <c r="H335" s="50" t="s">
        <v>42</v>
      </c>
      <c r="I335" s="45">
        <v>0</v>
      </c>
      <c r="J335" s="45">
        <v>711000000</v>
      </c>
      <c r="K335" s="45" t="s">
        <v>52</v>
      </c>
      <c r="L335" s="50" t="s">
        <v>165</v>
      </c>
      <c r="M335" s="49" t="s">
        <v>532</v>
      </c>
      <c r="N335" s="50" t="s">
        <v>27</v>
      </c>
      <c r="O335" s="45" t="s">
        <v>83</v>
      </c>
      <c r="P335" s="54" t="s">
        <v>169</v>
      </c>
      <c r="Q335" s="51" t="s">
        <v>849</v>
      </c>
      <c r="R335" s="120" t="s">
        <v>44</v>
      </c>
      <c r="S335" s="92">
        <v>6</v>
      </c>
      <c r="T335" s="52">
        <v>100000</v>
      </c>
      <c r="U335" s="52">
        <f t="shared" si="12"/>
        <v>600000</v>
      </c>
      <c r="V335" s="52">
        <f t="shared" si="13"/>
        <v>672000.00000000012</v>
      </c>
      <c r="W335" s="57"/>
      <c r="X335" s="50">
        <v>2017</v>
      </c>
      <c r="Y335" s="45"/>
    </row>
    <row r="336" spans="2:25" ht="76.5">
      <c r="B336" s="45" t="s">
        <v>992</v>
      </c>
      <c r="C336" s="46" t="s">
        <v>51</v>
      </c>
      <c r="D336" s="47" t="s">
        <v>1703</v>
      </c>
      <c r="E336" s="47" t="s">
        <v>1704</v>
      </c>
      <c r="F336" s="47" t="s">
        <v>1705</v>
      </c>
      <c r="G336" s="47" t="s">
        <v>1706</v>
      </c>
      <c r="H336" s="50" t="s">
        <v>42</v>
      </c>
      <c r="I336" s="45">
        <v>0</v>
      </c>
      <c r="J336" s="45">
        <v>711000000</v>
      </c>
      <c r="K336" s="45" t="s">
        <v>52</v>
      </c>
      <c r="L336" s="50" t="s">
        <v>165</v>
      </c>
      <c r="M336" s="49" t="s">
        <v>532</v>
      </c>
      <c r="N336" s="50" t="s">
        <v>27</v>
      </c>
      <c r="O336" s="45" t="s">
        <v>83</v>
      </c>
      <c r="P336" s="54" t="s">
        <v>169</v>
      </c>
      <c r="Q336" s="51" t="s">
        <v>849</v>
      </c>
      <c r="R336" s="120" t="s">
        <v>44</v>
      </c>
      <c r="S336" s="92">
        <v>2</v>
      </c>
      <c r="T336" s="52">
        <v>100000</v>
      </c>
      <c r="U336" s="52">
        <f t="shared" si="12"/>
        <v>200000</v>
      </c>
      <c r="V336" s="52">
        <f t="shared" si="13"/>
        <v>224000.00000000003</v>
      </c>
      <c r="W336" s="57"/>
      <c r="X336" s="50">
        <v>2017</v>
      </c>
      <c r="Y336" s="45"/>
    </row>
    <row r="337" spans="2:25" ht="76.5">
      <c r="B337" s="45" t="s">
        <v>993</v>
      </c>
      <c r="C337" s="46" t="s">
        <v>51</v>
      </c>
      <c r="D337" s="47" t="s">
        <v>1272</v>
      </c>
      <c r="E337" s="47" t="s">
        <v>1273</v>
      </c>
      <c r="F337" s="47" t="s">
        <v>1274</v>
      </c>
      <c r="G337" s="47" t="s">
        <v>161</v>
      </c>
      <c r="H337" s="50" t="s">
        <v>42</v>
      </c>
      <c r="I337" s="45">
        <v>0</v>
      </c>
      <c r="J337" s="45">
        <v>711000000</v>
      </c>
      <c r="K337" s="45" t="s">
        <v>52</v>
      </c>
      <c r="L337" s="50" t="s">
        <v>165</v>
      </c>
      <c r="M337" s="49" t="s">
        <v>532</v>
      </c>
      <c r="N337" s="50" t="s">
        <v>27</v>
      </c>
      <c r="O337" s="45" t="s">
        <v>83</v>
      </c>
      <c r="P337" s="54" t="s">
        <v>169</v>
      </c>
      <c r="Q337" s="51" t="s">
        <v>849</v>
      </c>
      <c r="R337" s="120" t="s">
        <v>44</v>
      </c>
      <c r="S337" s="92">
        <v>4</v>
      </c>
      <c r="T337" s="52">
        <v>100000</v>
      </c>
      <c r="U337" s="52">
        <f t="shared" si="12"/>
        <v>400000</v>
      </c>
      <c r="V337" s="52">
        <f t="shared" si="13"/>
        <v>448000.00000000006</v>
      </c>
      <c r="W337" s="57"/>
      <c r="X337" s="50">
        <v>2017</v>
      </c>
      <c r="Y337" s="45"/>
    </row>
    <row r="338" spans="2:25" ht="76.5">
      <c r="B338" s="45" t="s">
        <v>994</v>
      </c>
      <c r="C338" s="46" t="s">
        <v>51</v>
      </c>
      <c r="D338" s="47" t="s">
        <v>1700</v>
      </c>
      <c r="E338" s="47" t="s">
        <v>1701</v>
      </c>
      <c r="F338" s="47" t="s">
        <v>1702</v>
      </c>
      <c r="G338" s="47" t="s">
        <v>970</v>
      </c>
      <c r="H338" s="50" t="s">
        <v>42</v>
      </c>
      <c r="I338" s="45">
        <v>0</v>
      </c>
      <c r="J338" s="45">
        <v>711000000</v>
      </c>
      <c r="K338" s="45" t="s">
        <v>52</v>
      </c>
      <c r="L338" s="50" t="s">
        <v>165</v>
      </c>
      <c r="M338" s="49" t="s">
        <v>532</v>
      </c>
      <c r="N338" s="50" t="s">
        <v>27</v>
      </c>
      <c r="O338" s="45" t="s">
        <v>83</v>
      </c>
      <c r="P338" s="54" t="s">
        <v>169</v>
      </c>
      <c r="Q338" s="51" t="s">
        <v>849</v>
      </c>
      <c r="R338" s="120" t="s">
        <v>44</v>
      </c>
      <c r="S338" s="92">
        <v>2</v>
      </c>
      <c r="T338" s="52">
        <v>1500</v>
      </c>
      <c r="U338" s="52">
        <f t="shared" si="12"/>
        <v>3000</v>
      </c>
      <c r="V338" s="52">
        <f t="shared" si="13"/>
        <v>3360.0000000000005</v>
      </c>
      <c r="W338" s="57"/>
      <c r="X338" s="50">
        <v>2017</v>
      </c>
      <c r="Y338" s="45"/>
    </row>
    <row r="339" spans="2:25" ht="38.25">
      <c r="B339" s="45" t="s">
        <v>995</v>
      </c>
      <c r="C339" s="46" t="s">
        <v>51</v>
      </c>
      <c r="D339" s="47" t="s">
        <v>1696</v>
      </c>
      <c r="E339" s="47" t="s">
        <v>952</v>
      </c>
      <c r="F339" s="47" t="s">
        <v>1100</v>
      </c>
      <c r="G339" s="47" t="s">
        <v>952</v>
      </c>
      <c r="H339" s="50" t="s">
        <v>42</v>
      </c>
      <c r="I339" s="45">
        <v>0</v>
      </c>
      <c r="J339" s="45">
        <v>711000000</v>
      </c>
      <c r="K339" s="45" t="s">
        <v>52</v>
      </c>
      <c r="L339" s="50" t="s">
        <v>150</v>
      </c>
      <c r="M339" s="49" t="s">
        <v>37</v>
      </c>
      <c r="N339" s="50" t="s">
        <v>27</v>
      </c>
      <c r="O339" s="45" t="s">
        <v>50</v>
      </c>
      <c r="P339" s="54" t="s">
        <v>169</v>
      </c>
      <c r="Q339" s="51" t="s">
        <v>849</v>
      </c>
      <c r="R339" s="120" t="s">
        <v>44</v>
      </c>
      <c r="S339" s="128">
        <v>1</v>
      </c>
      <c r="T339" s="52">
        <v>40000</v>
      </c>
      <c r="U339" s="52">
        <f t="shared" si="12"/>
        <v>40000</v>
      </c>
      <c r="V339" s="52">
        <f t="shared" si="13"/>
        <v>44800.000000000007</v>
      </c>
      <c r="W339" s="57"/>
      <c r="X339" s="50">
        <v>2017</v>
      </c>
      <c r="Y339" s="45"/>
    </row>
    <row r="340" spans="2:25" ht="38.25">
      <c r="B340" s="45" t="s">
        <v>996</v>
      </c>
      <c r="C340" s="46" t="s">
        <v>51</v>
      </c>
      <c r="D340" s="47" t="s">
        <v>1697</v>
      </c>
      <c r="E340" s="47" t="s">
        <v>1698</v>
      </c>
      <c r="F340" s="47" t="s">
        <v>1699</v>
      </c>
      <c r="G340" s="47" t="s">
        <v>953</v>
      </c>
      <c r="H340" s="50" t="s">
        <v>42</v>
      </c>
      <c r="I340" s="45">
        <v>0</v>
      </c>
      <c r="J340" s="45">
        <v>711000000</v>
      </c>
      <c r="K340" s="45" t="s">
        <v>52</v>
      </c>
      <c r="L340" s="50" t="s">
        <v>150</v>
      </c>
      <c r="M340" s="49" t="s">
        <v>37</v>
      </c>
      <c r="N340" s="50" t="s">
        <v>27</v>
      </c>
      <c r="O340" s="45" t="s">
        <v>50</v>
      </c>
      <c r="P340" s="54" t="s">
        <v>169</v>
      </c>
      <c r="Q340" s="51" t="s">
        <v>849</v>
      </c>
      <c r="R340" s="120" t="s">
        <v>44</v>
      </c>
      <c r="S340" s="128">
        <v>1</v>
      </c>
      <c r="T340" s="52">
        <v>80000</v>
      </c>
      <c r="U340" s="52">
        <f t="shared" si="12"/>
        <v>80000</v>
      </c>
      <c r="V340" s="52">
        <f t="shared" si="13"/>
        <v>89600.000000000015</v>
      </c>
      <c r="W340" s="57"/>
      <c r="X340" s="50">
        <v>2017</v>
      </c>
      <c r="Y340" s="45"/>
    </row>
    <row r="341" spans="2:25" ht="38.25">
      <c r="B341" s="45" t="s">
        <v>997</v>
      </c>
      <c r="C341" s="46" t="s">
        <v>51</v>
      </c>
      <c r="D341" s="47" t="s">
        <v>1465</v>
      </c>
      <c r="E341" s="47" t="s">
        <v>1386</v>
      </c>
      <c r="F341" s="47" t="s">
        <v>1464</v>
      </c>
      <c r="G341" s="47" t="s">
        <v>1007</v>
      </c>
      <c r="H341" s="50" t="s">
        <v>42</v>
      </c>
      <c r="I341" s="45">
        <v>0</v>
      </c>
      <c r="J341" s="45">
        <v>711000000</v>
      </c>
      <c r="K341" s="45" t="s">
        <v>52</v>
      </c>
      <c r="L341" s="50" t="s">
        <v>150</v>
      </c>
      <c r="M341" s="49" t="s">
        <v>37</v>
      </c>
      <c r="N341" s="50" t="s">
        <v>27</v>
      </c>
      <c r="O341" s="45" t="s">
        <v>50</v>
      </c>
      <c r="P341" s="54" t="s">
        <v>169</v>
      </c>
      <c r="Q341" s="51">
        <v>736</v>
      </c>
      <c r="R341" s="128" t="s">
        <v>1466</v>
      </c>
      <c r="S341" s="128">
        <v>10</v>
      </c>
      <c r="T341" s="52">
        <v>10000</v>
      </c>
      <c r="U341" s="52">
        <f t="shared" si="12"/>
        <v>100000</v>
      </c>
      <c r="V341" s="52">
        <f t="shared" si="13"/>
        <v>112000.00000000001</v>
      </c>
      <c r="W341" s="57"/>
      <c r="X341" s="50">
        <v>2017</v>
      </c>
      <c r="Y341" s="45"/>
    </row>
    <row r="342" spans="2:25" ht="38.25">
      <c r="B342" s="45" t="s">
        <v>998</v>
      </c>
      <c r="C342" s="46" t="s">
        <v>51</v>
      </c>
      <c r="D342" s="47" t="s">
        <v>1462</v>
      </c>
      <c r="E342" s="47" t="s">
        <v>1340</v>
      </c>
      <c r="F342" s="47" t="s">
        <v>1463</v>
      </c>
      <c r="G342" s="47" t="s">
        <v>1008</v>
      </c>
      <c r="H342" s="50" t="s">
        <v>42</v>
      </c>
      <c r="I342" s="45">
        <v>0</v>
      </c>
      <c r="J342" s="45">
        <v>711000000</v>
      </c>
      <c r="K342" s="45" t="s">
        <v>52</v>
      </c>
      <c r="L342" s="50" t="s">
        <v>150</v>
      </c>
      <c r="M342" s="49" t="s">
        <v>37</v>
      </c>
      <c r="N342" s="50" t="s">
        <v>27</v>
      </c>
      <c r="O342" s="45" t="s">
        <v>50</v>
      </c>
      <c r="P342" s="54" t="s">
        <v>169</v>
      </c>
      <c r="Q342" s="51">
        <v>166</v>
      </c>
      <c r="R342" s="120" t="s">
        <v>586</v>
      </c>
      <c r="S342" s="128">
        <v>44</v>
      </c>
      <c r="T342" s="52">
        <v>364</v>
      </c>
      <c r="U342" s="52">
        <f t="shared" si="12"/>
        <v>16016</v>
      </c>
      <c r="V342" s="52">
        <f t="shared" si="13"/>
        <v>17937.920000000002</v>
      </c>
      <c r="W342" s="57"/>
      <c r="X342" s="50">
        <v>2017</v>
      </c>
      <c r="Y342" s="45"/>
    </row>
    <row r="343" spans="2:25" ht="38.25">
      <c r="B343" s="45" t="s">
        <v>1000</v>
      </c>
      <c r="C343" s="46" t="s">
        <v>51</v>
      </c>
      <c r="D343" s="47" t="s">
        <v>1009</v>
      </c>
      <c r="E343" s="47" t="s">
        <v>1010</v>
      </c>
      <c r="F343" s="47" t="s">
        <v>1011</v>
      </c>
      <c r="G343" s="47" t="s">
        <v>1012</v>
      </c>
      <c r="H343" s="50" t="s">
        <v>42</v>
      </c>
      <c r="I343" s="45">
        <v>0</v>
      </c>
      <c r="J343" s="45">
        <v>711000000</v>
      </c>
      <c r="K343" s="45" t="s">
        <v>52</v>
      </c>
      <c r="L343" s="50" t="s">
        <v>150</v>
      </c>
      <c r="M343" s="49" t="s">
        <v>37</v>
      </c>
      <c r="N343" s="50" t="s">
        <v>27</v>
      </c>
      <c r="O343" s="45" t="s">
        <v>50</v>
      </c>
      <c r="P343" s="54" t="s">
        <v>169</v>
      </c>
      <c r="Q343" s="51" t="s">
        <v>849</v>
      </c>
      <c r="R343" s="120" t="s">
        <v>44</v>
      </c>
      <c r="S343" s="128">
        <v>1</v>
      </c>
      <c r="T343" s="52">
        <v>150000</v>
      </c>
      <c r="U343" s="52">
        <f t="shared" si="12"/>
        <v>150000</v>
      </c>
      <c r="V343" s="52">
        <f t="shared" si="13"/>
        <v>168000.00000000003</v>
      </c>
      <c r="W343" s="57"/>
      <c r="X343" s="50">
        <v>2017</v>
      </c>
      <c r="Y343" s="45"/>
    </row>
    <row r="344" spans="2:25" ht="38.25">
      <c r="B344" s="45" t="s">
        <v>1001</v>
      </c>
      <c r="C344" s="46" t="s">
        <v>51</v>
      </c>
      <c r="D344" s="47" t="s">
        <v>1459</v>
      </c>
      <c r="E344" s="47" t="s">
        <v>1460</v>
      </c>
      <c r="F344" s="47" t="s">
        <v>1461</v>
      </c>
      <c r="G344" s="47" t="s">
        <v>999</v>
      </c>
      <c r="H344" s="50" t="s">
        <v>42</v>
      </c>
      <c r="I344" s="45">
        <v>0</v>
      </c>
      <c r="J344" s="45">
        <v>711000000</v>
      </c>
      <c r="K344" s="45" t="s">
        <v>52</v>
      </c>
      <c r="L344" s="50" t="s">
        <v>150</v>
      </c>
      <c r="M344" s="49" t="s">
        <v>37</v>
      </c>
      <c r="N344" s="50" t="s">
        <v>27</v>
      </c>
      <c r="O344" s="45" t="s">
        <v>50</v>
      </c>
      <c r="P344" s="54" t="s">
        <v>169</v>
      </c>
      <c r="Q344" s="51" t="s">
        <v>849</v>
      </c>
      <c r="R344" s="120" t="s">
        <v>44</v>
      </c>
      <c r="S344" s="128">
        <v>1</v>
      </c>
      <c r="T344" s="52">
        <v>500000</v>
      </c>
      <c r="U344" s="52">
        <f t="shared" si="12"/>
        <v>500000</v>
      </c>
      <c r="V344" s="52">
        <f t="shared" si="13"/>
        <v>560000</v>
      </c>
      <c r="W344" s="57"/>
      <c r="X344" s="50">
        <v>2017</v>
      </c>
      <c r="Y344" s="45"/>
    </row>
    <row r="345" spans="2:25" ht="76.5">
      <c r="B345" s="45" t="s">
        <v>1002</v>
      </c>
      <c r="C345" s="46" t="s">
        <v>51</v>
      </c>
      <c r="D345" s="46" t="s">
        <v>1018</v>
      </c>
      <c r="E345" s="47" t="s">
        <v>1017</v>
      </c>
      <c r="F345" s="47" t="s">
        <v>1016</v>
      </c>
      <c r="G345" s="47" t="s">
        <v>1015</v>
      </c>
      <c r="H345" s="125" t="s">
        <v>28</v>
      </c>
      <c r="I345" s="125">
        <v>70</v>
      </c>
      <c r="J345" s="45">
        <v>711000000</v>
      </c>
      <c r="K345" s="45" t="s">
        <v>52</v>
      </c>
      <c r="L345" s="50" t="s">
        <v>165</v>
      </c>
      <c r="M345" s="49" t="s">
        <v>532</v>
      </c>
      <c r="N345" s="50" t="s">
        <v>27</v>
      </c>
      <c r="O345" s="45" t="s">
        <v>235</v>
      </c>
      <c r="P345" s="54" t="s">
        <v>169</v>
      </c>
      <c r="Q345" s="51" t="s">
        <v>1014</v>
      </c>
      <c r="R345" s="120" t="s">
        <v>1013</v>
      </c>
      <c r="S345" s="93">
        <v>1800</v>
      </c>
      <c r="T345" s="125">
        <v>150</v>
      </c>
      <c r="U345" s="52">
        <f t="shared" si="12"/>
        <v>270000</v>
      </c>
      <c r="V345" s="52">
        <f>U345*1.12</f>
        <v>302400</v>
      </c>
      <c r="W345" s="52" t="s">
        <v>263</v>
      </c>
      <c r="X345" s="50">
        <v>2017</v>
      </c>
      <c r="Y345" s="111"/>
    </row>
    <row r="346" spans="2:25" ht="76.5">
      <c r="B346" s="45" t="s">
        <v>1003</v>
      </c>
      <c r="C346" s="46" t="s">
        <v>51</v>
      </c>
      <c r="D346" s="47" t="s">
        <v>1072</v>
      </c>
      <c r="E346" s="47" t="s">
        <v>1017</v>
      </c>
      <c r="F346" s="47" t="s">
        <v>1073</v>
      </c>
      <c r="G346" s="47"/>
      <c r="H346" s="125" t="s">
        <v>28</v>
      </c>
      <c r="I346" s="125">
        <v>70</v>
      </c>
      <c r="J346" s="45">
        <v>711000000</v>
      </c>
      <c r="K346" s="45" t="s">
        <v>52</v>
      </c>
      <c r="L346" s="50" t="s">
        <v>165</v>
      </c>
      <c r="M346" s="49" t="s">
        <v>532</v>
      </c>
      <c r="N346" s="50" t="s">
        <v>27</v>
      </c>
      <c r="O346" s="45" t="s">
        <v>235</v>
      </c>
      <c r="P346" s="54" t="s">
        <v>169</v>
      </c>
      <c r="Q346" s="51" t="s">
        <v>1014</v>
      </c>
      <c r="R346" s="120" t="s">
        <v>1013</v>
      </c>
      <c r="S346" s="93">
        <v>1400</v>
      </c>
      <c r="T346" s="125">
        <v>170</v>
      </c>
      <c r="U346" s="52">
        <f>T346*S346</f>
        <v>238000</v>
      </c>
      <c r="V346" s="52">
        <f>U346*1.12</f>
        <v>266560</v>
      </c>
      <c r="W346" s="52" t="s">
        <v>263</v>
      </c>
      <c r="X346" s="50">
        <v>2017</v>
      </c>
      <c r="Y346" s="111"/>
    </row>
    <row r="347" spans="2:25" ht="114.75">
      <c r="B347" s="45" t="s">
        <v>1004</v>
      </c>
      <c r="C347" s="46" t="s">
        <v>51</v>
      </c>
      <c r="D347" s="79" t="s">
        <v>1020</v>
      </c>
      <c r="E347" s="47" t="s">
        <v>1021</v>
      </c>
      <c r="F347" s="47" t="s">
        <v>1022</v>
      </c>
      <c r="G347" s="47" t="s">
        <v>1056</v>
      </c>
      <c r="H347" s="50" t="s">
        <v>42</v>
      </c>
      <c r="I347" s="97">
        <v>50</v>
      </c>
      <c r="J347" s="45">
        <v>711000000</v>
      </c>
      <c r="K347" s="45" t="s">
        <v>52</v>
      </c>
      <c r="L347" s="50" t="s">
        <v>31</v>
      </c>
      <c r="M347" s="45" t="s">
        <v>52</v>
      </c>
      <c r="N347" s="50" t="s">
        <v>27</v>
      </c>
      <c r="O347" s="45" t="s">
        <v>85</v>
      </c>
      <c r="P347" s="54" t="s">
        <v>169</v>
      </c>
      <c r="Q347" s="51" t="s">
        <v>849</v>
      </c>
      <c r="R347" s="120" t="s">
        <v>44</v>
      </c>
      <c r="S347" s="92">
        <v>4</v>
      </c>
      <c r="T347" s="52">
        <v>47960</v>
      </c>
      <c r="U347" s="52">
        <f t="shared" si="12"/>
        <v>191840</v>
      </c>
      <c r="V347" s="52">
        <f t="shared" ref="V347:V357" si="14">U347*1.12</f>
        <v>214860.80000000002</v>
      </c>
      <c r="W347" s="52" t="s">
        <v>263</v>
      </c>
      <c r="X347" s="50">
        <v>2017</v>
      </c>
      <c r="Y347" s="111"/>
    </row>
    <row r="348" spans="2:25" ht="127.5">
      <c r="B348" s="45" t="s">
        <v>1005</v>
      </c>
      <c r="C348" s="46" t="s">
        <v>51</v>
      </c>
      <c r="D348" s="79" t="s">
        <v>1020</v>
      </c>
      <c r="E348" s="47" t="s">
        <v>1021</v>
      </c>
      <c r="F348" s="47" t="s">
        <v>1022</v>
      </c>
      <c r="G348" s="47" t="s">
        <v>1057</v>
      </c>
      <c r="H348" s="50" t="s">
        <v>42</v>
      </c>
      <c r="I348" s="97">
        <v>50</v>
      </c>
      <c r="J348" s="45">
        <v>711000000</v>
      </c>
      <c r="K348" s="45" t="s">
        <v>52</v>
      </c>
      <c r="L348" s="50" t="s">
        <v>31</v>
      </c>
      <c r="M348" s="45" t="s">
        <v>52</v>
      </c>
      <c r="N348" s="50" t="s">
        <v>27</v>
      </c>
      <c r="O348" s="45" t="s">
        <v>85</v>
      </c>
      <c r="P348" s="54" t="s">
        <v>169</v>
      </c>
      <c r="Q348" s="51" t="s">
        <v>849</v>
      </c>
      <c r="R348" s="120" t="s">
        <v>44</v>
      </c>
      <c r="S348" s="92">
        <v>4</v>
      </c>
      <c r="T348" s="52">
        <v>47960</v>
      </c>
      <c r="U348" s="52">
        <f>T348*S348</f>
        <v>191840</v>
      </c>
      <c r="V348" s="52">
        <f>U348*1.12</f>
        <v>214860.80000000002</v>
      </c>
      <c r="W348" s="52" t="s">
        <v>263</v>
      </c>
      <c r="X348" s="50">
        <v>2017</v>
      </c>
      <c r="Y348" s="111"/>
    </row>
    <row r="349" spans="2:25" ht="102">
      <c r="B349" s="45" t="s">
        <v>1006</v>
      </c>
      <c r="C349" s="46" t="s">
        <v>51</v>
      </c>
      <c r="D349" s="47" t="s">
        <v>1023</v>
      </c>
      <c r="E349" s="47" t="s">
        <v>1024</v>
      </c>
      <c r="F349" s="47" t="s">
        <v>1025</v>
      </c>
      <c r="G349" s="47" t="s">
        <v>1026</v>
      </c>
      <c r="H349" s="50" t="s">
        <v>42</v>
      </c>
      <c r="I349" s="97">
        <v>50</v>
      </c>
      <c r="J349" s="45">
        <v>711000000</v>
      </c>
      <c r="K349" s="45" t="s">
        <v>52</v>
      </c>
      <c r="L349" s="50" t="s">
        <v>31</v>
      </c>
      <c r="M349" s="45" t="s">
        <v>52</v>
      </c>
      <c r="N349" s="50" t="s">
        <v>27</v>
      </c>
      <c r="O349" s="45" t="s">
        <v>85</v>
      </c>
      <c r="P349" s="54" t="s">
        <v>169</v>
      </c>
      <c r="Q349" s="51" t="s">
        <v>849</v>
      </c>
      <c r="R349" s="120" t="s">
        <v>44</v>
      </c>
      <c r="S349" s="92">
        <v>6</v>
      </c>
      <c r="T349" s="52">
        <v>39750</v>
      </c>
      <c r="U349" s="52">
        <f t="shared" si="12"/>
        <v>238500</v>
      </c>
      <c r="V349" s="52">
        <f t="shared" si="14"/>
        <v>267120</v>
      </c>
      <c r="W349" s="52" t="s">
        <v>263</v>
      </c>
      <c r="X349" s="50">
        <v>2017</v>
      </c>
      <c r="Y349" s="111"/>
    </row>
    <row r="350" spans="2:25" ht="63.75">
      <c r="B350" s="45" t="s">
        <v>1058</v>
      </c>
      <c r="C350" s="46" t="s">
        <v>51</v>
      </c>
      <c r="D350" s="46" t="s">
        <v>1027</v>
      </c>
      <c r="E350" s="47" t="s">
        <v>1028</v>
      </c>
      <c r="F350" s="47" t="s">
        <v>1029</v>
      </c>
      <c r="G350" s="47" t="s">
        <v>1030</v>
      </c>
      <c r="H350" s="50" t="s">
        <v>42</v>
      </c>
      <c r="I350" s="97">
        <v>50</v>
      </c>
      <c r="J350" s="45">
        <v>711000000</v>
      </c>
      <c r="K350" s="45" t="s">
        <v>52</v>
      </c>
      <c r="L350" s="50" t="s">
        <v>31</v>
      </c>
      <c r="M350" s="45" t="s">
        <v>52</v>
      </c>
      <c r="N350" s="50" t="s">
        <v>27</v>
      </c>
      <c r="O350" s="45" t="s">
        <v>85</v>
      </c>
      <c r="P350" s="54" t="s">
        <v>169</v>
      </c>
      <c r="Q350" s="51" t="s">
        <v>849</v>
      </c>
      <c r="R350" s="120" t="s">
        <v>44</v>
      </c>
      <c r="S350" s="92">
        <v>3</v>
      </c>
      <c r="T350" s="52">
        <v>45980</v>
      </c>
      <c r="U350" s="52">
        <f t="shared" si="12"/>
        <v>137940</v>
      </c>
      <c r="V350" s="52">
        <f t="shared" si="14"/>
        <v>154492.80000000002</v>
      </c>
      <c r="W350" s="52" t="s">
        <v>263</v>
      </c>
      <c r="X350" s="50">
        <v>2017</v>
      </c>
      <c r="Y350" s="111"/>
    </row>
    <row r="351" spans="2:25" ht="76.5">
      <c r="B351" s="45" t="s">
        <v>1059</v>
      </c>
      <c r="C351" s="46" t="s">
        <v>51</v>
      </c>
      <c r="D351" s="46" t="s">
        <v>1031</v>
      </c>
      <c r="E351" s="47" t="s">
        <v>1028</v>
      </c>
      <c r="F351" s="47" t="s">
        <v>1032</v>
      </c>
      <c r="G351" s="47" t="s">
        <v>1033</v>
      </c>
      <c r="H351" s="50" t="s">
        <v>42</v>
      </c>
      <c r="I351" s="97">
        <v>50</v>
      </c>
      <c r="J351" s="45">
        <v>711000000</v>
      </c>
      <c r="K351" s="45" t="s">
        <v>52</v>
      </c>
      <c r="L351" s="50" t="s">
        <v>31</v>
      </c>
      <c r="M351" s="45" t="s">
        <v>52</v>
      </c>
      <c r="N351" s="50" t="s">
        <v>27</v>
      </c>
      <c r="O351" s="45" t="s">
        <v>85</v>
      </c>
      <c r="P351" s="54" t="s">
        <v>169</v>
      </c>
      <c r="Q351" s="51" t="s">
        <v>849</v>
      </c>
      <c r="R351" s="120" t="s">
        <v>44</v>
      </c>
      <c r="S351" s="92">
        <v>6</v>
      </c>
      <c r="T351" s="52">
        <v>43640</v>
      </c>
      <c r="U351" s="52">
        <f t="shared" si="12"/>
        <v>261840</v>
      </c>
      <c r="V351" s="52">
        <f t="shared" si="14"/>
        <v>293260.80000000005</v>
      </c>
      <c r="W351" s="52" t="s">
        <v>263</v>
      </c>
      <c r="X351" s="50">
        <v>2017</v>
      </c>
      <c r="Y351" s="111"/>
    </row>
    <row r="352" spans="2:25" ht="38.25">
      <c r="B352" s="45" t="s">
        <v>1060</v>
      </c>
      <c r="C352" s="46" t="s">
        <v>51</v>
      </c>
      <c r="D352" s="46" t="s">
        <v>1034</v>
      </c>
      <c r="E352" s="47" t="s">
        <v>1035</v>
      </c>
      <c r="F352" s="47" t="s">
        <v>1036</v>
      </c>
      <c r="G352" s="47" t="s">
        <v>1037</v>
      </c>
      <c r="H352" s="50" t="s">
        <v>42</v>
      </c>
      <c r="I352" s="97">
        <v>50</v>
      </c>
      <c r="J352" s="45">
        <v>711000000</v>
      </c>
      <c r="K352" s="45" t="s">
        <v>52</v>
      </c>
      <c r="L352" s="50" t="s">
        <v>31</v>
      </c>
      <c r="M352" s="45" t="s">
        <v>52</v>
      </c>
      <c r="N352" s="50" t="s">
        <v>27</v>
      </c>
      <c r="O352" s="45" t="s">
        <v>85</v>
      </c>
      <c r="P352" s="54" t="s">
        <v>169</v>
      </c>
      <c r="Q352" s="51" t="s">
        <v>849</v>
      </c>
      <c r="R352" s="120" t="s">
        <v>44</v>
      </c>
      <c r="S352" s="92">
        <v>19</v>
      </c>
      <c r="T352" s="52">
        <v>23760</v>
      </c>
      <c r="U352" s="52">
        <f t="shared" si="12"/>
        <v>451440</v>
      </c>
      <c r="V352" s="52">
        <f t="shared" si="14"/>
        <v>505612.80000000005</v>
      </c>
      <c r="W352" s="52" t="s">
        <v>263</v>
      </c>
      <c r="X352" s="50">
        <v>2017</v>
      </c>
      <c r="Y352" s="111"/>
    </row>
    <row r="353" spans="2:74" ht="38.25">
      <c r="B353" s="45" t="s">
        <v>1061</v>
      </c>
      <c r="C353" s="46" t="s">
        <v>51</v>
      </c>
      <c r="D353" s="46" t="s">
        <v>1038</v>
      </c>
      <c r="E353" s="46" t="s">
        <v>1039</v>
      </c>
      <c r="F353" s="46" t="s">
        <v>1040</v>
      </c>
      <c r="G353" s="46" t="s">
        <v>1041</v>
      </c>
      <c r="H353" s="50" t="s">
        <v>42</v>
      </c>
      <c r="I353" s="97">
        <v>50</v>
      </c>
      <c r="J353" s="45">
        <v>711000000</v>
      </c>
      <c r="K353" s="45" t="s">
        <v>52</v>
      </c>
      <c r="L353" s="50" t="s">
        <v>31</v>
      </c>
      <c r="M353" s="45" t="s">
        <v>52</v>
      </c>
      <c r="N353" s="50" t="s">
        <v>27</v>
      </c>
      <c r="O353" s="45" t="s">
        <v>85</v>
      </c>
      <c r="P353" s="54" t="s">
        <v>169</v>
      </c>
      <c r="Q353" s="51" t="s">
        <v>849</v>
      </c>
      <c r="R353" s="120" t="s">
        <v>44</v>
      </c>
      <c r="S353" s="92">
        <v>20</v>
      </c>
      <c r="T353" s="52">
        <v>4936</v>
      </c>
      <c r="U353" s="52">
        <f t="shared" si="12"/>
        <v>98720</v>
      </c>
      <c r="V353" s="52">
        <f t="shared" si="14"/>
        <v>110566.40000000001</v>
      </c>
      <c r="W353" s="52" t="s">
        <v>263</v>
      </c>
      <c r="X353" s="50">
        <v>2017</v>
      </c>
      <c r="Y353" s="111"/>
    </row>
    <row r="354" spans="2:74" ht="76.5">
      <c r="B354" s="45" t="s">
        <v>1062</v>
      </c>
      <c r="C354" s="46" t="s">
        <v>51</v>
      </c>
      <c r="D354" s="46" t="s">
        <v>1042</v>
      </c>
      <c r="E354" s="47" t="s">
        <v>1043</v>
      </c>
      <c r="F354" s="47" t="s">
        <v>1044</v>
      </c>
      <c r="G354" s="47" t="s">
        <v>1045</v>
      </c>
      <c r="H354" s="50" t="s">
        <v>42</v>
      </c>
      <c r="I354" s="97">
        <v>50</v>
      </c>
      <c r="J354" s="45">
        <v>711000000</v>
      </c>
      <c r="K354" s="45" t="s">
        <v>52</v>
      </c>
      <c r="L354" s="50" t="s">
        <v>31</v>
      </c>
      <c r="M354" s="45" t="s">
        <v>52</v>
      </c>
      <c r="N354" s="50" t="s">
        <v>27</v>
      </c>
      <c r="O354" s="45" t="s">
        <v>85</v>
      </c>
      <c r="P354" s="54" t="s">
        <v>169</v>
      </c>
      <c r="Q354" s="51" t="s">
        <v>849</v>
      </c>
      <c r="R354" s="120" t="s">
        <v>44</v>
      </c>
      <c r="S354" s="92">
        <v>1</v>
      </c>
      <c r="T354" s="52">
        <v>139858</v>
      </c>
      <c r="U354" s="52">
        <f t="shared" si="12"/>
        <v>139858</v>
      </c>
      <c r="V354" s="52">
        <f t="shared" si="14"/>
        <v>156640.96000000002</v>
      </c>
      <c r="W354" s="52" t="s">
        <v>263</v>
      </c>
      <c r="X354" s="50">
        <v>2017</v>
      </c>
      <c r="Y354" s="111"/>
    </row>
    <row r="355" spans="2:74" ht="38.25">
      <c r="B355" s="45" t="s">
        <v>1063</v>
      </c>
      <c r="C355" s="46" t="s">
        <v>51</v>
      </c>
      <c r="D355" s="46" t="s">
        <v>1046</v>
      </c>
      <c r="E355" s="46" t="s">
        <v>1028</v>
      </c>
      <c r="F355" s="46" t="s">
        <v>1047</v>
      </c>
      <c r="G355" s="47" t="s">
        <v>1048</v>
      </c>
      <c r="H355" s="50" t="s">
        <v>42</v>
      </c>
      <c r="I355" s="97">
        <v>50</v>
      </c>
      <c r="J355" s="45">
        <v>711000000</v>
      </c>
      <c r="K355" s="45" t="s">
        <v>52</v>
      </c>
      <c r="L355" s="50" t="s">
        <v>31</v>
      </c>
      <c r="M355" s="45" t="s">
        <v>52</v>
      </c>
      <c r="N355" s="50" t="s">
        <v>27</v>
      </c>
      <c r="O355" s="45" t="s">
        <v>85</v>
      </c>
      <c r="P355" s="54" t="s">
        <v>169</v>
      </c>
      <c r="Q355" s="51" t="s">
        <v>849</v>
      </c>
      <c r="R355" s="120" t="s">
        <v>44</v>
      </c>
      <c r="S355" s="92">
        <v>2</v>
      </c>
      <c r="T355" s="52">
        <v>63200</v>
      </c>
      <c r="U355" s="52">
        <f t="shared" si="12"/>
        <v>126400</v>
      </c>
      <c r="V355" s="52">
        <f t="shared" si="14"/>
        <v>141568</v>
      </c>
      <c r="W355" s="52" t="s">
        <v>263</v>
      </c>
      <c r="X355" s="50">
        <v>2017</v>
      </c>
      <c r="Y355" s="111"/>
    </row>
    <row r="356" spans="2:74" ht="38.25">
      <c r="B356" s="45" t="s">
        <v>1064</v>
      </c>
      <c r="C356" s="47" t="s">
        <v>51</v>
      </c>
      <c r="D356" s="47" t="s">
        <v>1049</v>
      </c>
      <c r="E356" s="47" t="s">
        <v>1050</v>
      </c>
      <c r="F356" s="47" t="s">
        <v>1051</v>
      </c>
      <c r="G356" s="47" t="s">
        <v>1052</v>
      </c>
      <c r="H356" s="50" t="s">
        <v>42</v>
      </c>
      <c r="I356" s="97">
        <v>50</v>
      </c>
      <c r="J356" s="45">
        <v>711000000</v>
      </c>
      <c r="K356" s="45" t="s">
        <v>52</v>
      </c>
      <c r="L356" s="50" t="s">
        <v>31</v>
      </c>
      <c r="M356" s="45" t="s">
        <v>52</v>
      </c>
      <c r="N356" s="50" t="s">
        <v>27</v>
      </c>
      <c r="O356" s="45" t="s">
        <v>85</v>
      </c>
      <c r="P356" s="54" t="s">
        <v>169</v>
      </c>
      <c r="Q356" s="51" t="s">
        <v>849</v>
      </c>
      <c r="R356" s="120" t="s">
        <v>44</v>
      </c>
      <c r="S356" s="92">
        <v>2</v>
      </c>
      <c r="T356" s="52">
        <v>17950</v>
      </c>
      <c r="U356" s="52">
        <f t="shared" si="12"/>
        <v>35900</v>
      </c>
      <c r="V356" s="52">
        <f t="shared" si="14"/>
        <v>40208.000000000007</v>
      </c>
      <c r="W356" s="52" t="s">
        <v>263</v>
      </c>
      <c r="X356" s="50">
        <v>2017</v>
      </c>
      <c r="Y356" s="111"/>
    </row>
    <row r="357" spans="2:74" ht="51">
      <c r="B357" s="45" t="s">
        <v>1795</v>
      </c>
      <c r="C357" s="47" t="s">
        <v>51</v>
      </c>
      <c r="D357" s="47" t="s">
        <v>1053</v>
      </c>
      <c r="E357" s="47" t="s">
        <v>1021</v>
      </c>
      <c r="F357" s="47" t="s">
        <v>1054</v>
      </c>
      <c r="G357" s="47" t="s">
        <v>1055</v>
      </c>
      <c r="H357" s="50" t="s">
        <v>42</v>
      </c>
      <c r="I357" s="97">
        <v>50</v>
      </c>
      <c r="J357" s="45">
        <v>711000000</v>
      </c>
      <c r="K357" s="45" t="s">
        <v>52</v>
      </c>
      <c r="L357" s="50" t="s">
        <v>31</v>
      </c>
      <c r="M357" s="45" t="s">
        <v>52</v>
      </c>
      <c r="N357" s="50" t="s">
        <v>27</v>
      </c>
      <c r="O357" s="45" t="s">
        <v>85</v>
      </c>
      <c r="P357" s="54" t="s">
        <v>169</v>
      </c>
      <c r="Q357" s="51" t="s">
        <v>849</v>
      </c>
      <c r="R357" s="120" t="s">
        <v>44</v>
      </c>
      <c r="S357" s="92">
        <v>1</v>
      </c>
      <c r="T357" s="52">
        <v>71722</v>
      </c>
      <c r="U357" s="52">
        <f t="shared" si="12"/>
        <v>71722</v>
      </c>
      <c r="V357" s="52">
        <f t="shared" si="14"/>
        <v>80328.640000000014</v>
      </c>
      <c r="W357" s="52" t="s">
        <v>263</v>
      </c>
      <c r="X357" s="50">
        <v>2017</v>
      </c>
      <c r="Y357" s="111"/>
    </row>
    <row r="358" spans="2:74" ht="38.25">
      <c r="B358" s="45" t="s">
        <v>1065</v>
      </c>
      <c r="C358" s="46" t="s">
        <v>51</v>
      </c>
      <c r="D358" s="47" t="s">
        <v>1283</v>
      </c>
      <c r="E358" s="47" t="s">
        <v>1028</v>
      </c>
      <c r="F358" s="47" t="s">
        <v>1284</v>
      </c>
      <c r="G358" s="47" t="s">
        <v>1285</v>
      </c>
      <c r="H358" s="50" t="s">
        <v>42</v>
      </c>
      <c r="I358" s="45">
        <v>0</v>
      </c>
      <c r="J358" s="45">
        <v>711000000</v>
      </c>
      <c r="K358" s="45" t="s">
        <v>52</v>
      </c>
      <c r="L358" s="45" t="s">
        <v>134</v>
      </c>
      <c r="M358" s="45" t="s">
        <v>52</v>
      </c>
      <c r="N358" s="45" t="s">
        <v>27</v>
      </c>
      <c r="O358" s="45" t="s">
        <v>150</v>
      </c>
      <c r="P358" s="45" t="s">
        <v>169</v>
      </c>
      <c r="Q358" s="45" t="s">
        <v>849</v>
      </c>
      <c r="R358" s="45" t="s">
        <v>44</v>
      </c>
      <c r="S358" s="45">
        <v>8</v>
      </c>
      <c r="T358" s="45">
        <v>69250</v>
      </c>
      <c r="U358" s="55">
        <f>T358*S358</f>
        <v>554000</v>
      </c>
      <c r="V358" s="52">
        <f>U358*1.12</f>
        <v>620480.00000000012</v>
      </c>
      <c r="W358" s="52" t="s">
        <v>263</v>
      </c>
      <c r="X358" s="50">
        <v>2017</v>
      </c>
      <c r="Y358" s="88"/>
    </row>
    <row r="359" spans="2:74" ht="76.5">
      <c r="B359" s="45" t="s">
        <v>1066</v>
      </c>
      <c r="C359" s="47" t="s">
        <v>51</v>
      </c>
      <c r="D359" s="47" t="s">
        <v>1067</v>
      </c>
      <c r="E359" s="47" t="s">
        <v>1068</v>
      </c>
      <c r="F359" s="47" t="s">
        <v>1069</v>
      </c>
      <c r="G359" s="47"/>
      <c r="H359" s="50" t="s">
        <v>42</v>
      </c>
      <c r="I359" s="45">
        <v>0</v>
      </c>
      <c r="J359" s="45">
        <v>711000000</v>
      </c>
      <c r="K359" s="45" t="s">
        <v>52</v>
      </c>
      <c r="L359" s="45" t="s">
        <v>165</v>
      </c>
      <c r="M359" s="49" t="s">
        <v>532</v>
      </c>
      <c r="N359" s="45" t="s">
        <v>27</v>
      </c>
      <c r="O359" s="45" t="s">
        <v>83</v>
      </c>
      <c r="P359" s="45" t="s">
        <v>169</v>
      </c>
      <c r="Q359" s="45">
        <v>112</v>
      </c>
      <c r="R359" s="45" t="s">
        <v>1013</v>
      </c>
      <c r="S359" s="130">
        <v>80</v>
      </c>
      <c r="T359" s="125">
        <v>1200</v>
      </c>
      <c r="U359" s="52">
        <f>T359*S359</f>
        <v>96000</v>
      </c>
      <c r="V359" s="52">
        <f>U359*1.12</f>
        <v>107520.00000000001</v>
      </c>
      <c r="W359" s="53" t="s">
        <v>263</v>
      </c>
      <c r="X359" s="50">
        <v>2017</v>
      </c>
      <c r="Y359" s="111"/>
    </row>
    <row r="360" spans="2:74" ht="25.5" customHeight="1">
      <c r="B360" s="152" t="s">
        <v>13</v>
      </c>
      <c r="C360" s="153"/>
      <c r="D360" s="46"/>
      <c r="E360" s="59"/>
      <c r="F360" s="59"/>
      <c r="G360" s="59"/>
      <c r="H360" s="50"/>
      <c r="I360" s="50"/>
      <c r="J360" s="58"/>
      <c r="K360" s="58"/>
      <c r="L360" s="50"/>
      <c r="M360" s="50"/>
      <c r="N360" s="58"/>
      <c r="O360" s="50"/>
      <c r="P360" s="58"/>
      <c r="Q360" s="50"/>
      <c r="R360" s="58"/>
      <c r="S360" s="58"/>
      <c r="T360" s="52"/>
      <c r="U360" s="108">
        <f>SUM(U10:U359)</f>
        <v>106194878.64142856</v>
      </c>
      <c r="V360" s="108">
        <f>SUM(V10:V359)</f>
        <v>118860424.07839997</v>
      </c>
      <c r="W360" s="57"/>
      <c r="X360" s="60"/>
      <c r="Y360" s="60"/>
    </row>
    <row r="361" spans="2:74" ht="15" customHeight="1">
      <c r="B361" s="152" t="s">
        <v>247</v>
      </c>
      <c r="C361" s="153"/>
      <c r="D361" s="46"/>
      <c r="E361" s="99"/>
      <c r="F361" s="99"/>
      <c r="G361" s="99"/>
      <c r="H361" s="100"/>
      <c r="I361" s="100"/>
      <c r="J361" s="101"/>
      <c r="K361" s="101"/>
      <c r="L361" s="100"/>
      <c r="M361" s="100"/>
      <c r="N361" s="101"/>
      <c r="O361" s="100"/>
      <c r="P361" s="101"/>
      <c r="Q361" s="100"/>
      <c r="R361" s="101"/>
      <c r="S361" s="101"/>
      <c r="T361" s="102"/>
      <c r="U361" s="103"/>
      <c r="V361" s="104"/>
      <c r="W361" s="101"/>
      <c r="X361" s="60"/>
      <c r="Y361" s="60"/>
    </row>
    <row r="362" spans="2:74" ht="155.25" customHeight="1">
      <c r="B362" s="50" t="s">
        <v>446</v>
      </c>
      <c r="C362" s="46" t="s">
        <v>51</v>
      </c>
      <c r="D362" s="46" t="s">
        <v>228</v>
      </c>
      <c r="E362" s="79" t="s">
        <v>229</v>
      </c>
      <c r="F362" s="79" t="s">
        <v>229</v>
      </c>
      <c r="G362" s="79" t="s">
        <v>230</v>
      </c>
      <c r="H362" s="50" t="s">
        <v>42</v>
      </c>
      <c r="I362" s="50">
        <v>80</v>
      </c>
      <c r="J362" s="45">
        <v>711000000</v>
      </c>
      <c r="K362" s="45" t="s">
        <v>52</v>
      </c>
      <c r="L362" s="50" t="s">
        <v>41</v>
      </c>
      <c r="M362" s="54" t="s">
        <v>37</v>
      </c>
      <c r="N362" s="45"/>
      <c r="O362" s="45" t="s">
        <v>231</v>
      </c>
      <c r="P362" s="54" t="s">
        <v>256</v>
      </c>
      <c r="Q362" s="50"/>
      <c r="R362" s="50"/>
      <c r="S362" s="50"/>
      <c r="T362" s="52"/>
      <c r="U362" s="52">
        <v>5088000</v>
      </c>
      <c r="V362" s="52">
        <f>U362*1.12</f>
        <v>5698560.0000000009</v>
      </c>
      <c r="W362" s="57"/>
      <c r="X362" s="50">
        <v>2017</v>
      </c>
      <c r="Y362" s="88"/>
      <c r="AB362" s="6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2:74" ht="63.75">
      <c r="B363" s="50" t="s">
        <v>447</v>
      </c>
      <c r="C363" s="47" t="s">
        <v>51</v>
      </c>
      <c r="D363" s="79" t="s">
        <v>1590</v>
      </c>
      <c r="E363" s="79" t="s">
        <v>1591</v>
      </c>
      <c r="F363" s="79" t="s">
        <v>1591</v>
      </c>
      <c r="G363" s="79" t="s">
        <v>1592</v>
      </c>
      <c r="H363" s="97" t="s">
        <v>42</v>
      </c>
      <c r="I363" s="97">
        <v>80</v>
      </c>
      <c r="J363" s="45">
        <v>711000000</v>
      </c>
      <c r="K363" s="45" t="s">
        <v>52</v>
      </c>
      <c r="L363" s="50" t="s">
        <v>134</v>
      </c>
      <c r="M363" s="49" t="s">
        <v>37</v>
      </c>
      <c r="N363" s="45"/>
      <c r="O363" s="45" t="s">
        <v>242</v>
      </c>
      <c r="P363" s="54" t="s">
        <v>256</v>
      </c>
      <c r="Q363" s="50"/>
      <c r="R363" s="50"/>
      <c r="S363" s="50"/>
      <c r="T363" s="52"/>
      <c r="U363" s="52">
        <v>3888799</v>
      </c>
      <c r="V363" s="52">
        <f>U363*1.12</f>
        <v>4355454.8800000008</v>
      </c>
      <c r="W363" s="87"/>
      <c r="X363" s="50">
        <v>2017</v>
      </c>
      <c r="Y363" s="45"/>
    </row>
    <row r="364" spans="2:74" ht="38.25">
      <c r="B364" s="50" t="s">
        <v>487</v>
      </c>
      <c r="C364" s="47" t="s">
        <v>51</v>
      </c>
      <c r="D364" s="79" t="s">
        <v>1593</v>
      </c>
      <c r="E364" s="79" t="s">
        <v>1594</v>
      </c>
      <c r="F364" s="79" t="s">
        <v>245</v>
      </c>
      <c r="G364" s="79" t="s">
        <v>244</v>
      </c>
      <c r="H364" s="80" t="s">
        <v>42</v>
      </c>
      <c r="I364" s="97">
        <v>80</v>
      </c>
      <c r="J364" s="45">
        <v>711000000</v>
      </c>
      <c r="K364" s="45" t="s">
        <v>172</v>
      </c>
      <c r="L364" s="50" t="s">
        <v>136</v>
      </c>
      <c r="M364" s="49" t="s">
        <v>37</v>
      </c>
      <c r="N364" s="45"/>
      <c r="O364" s="45" t="s">
        <v>246</v>
      </c>
      <c r="P364" s="54" t="s">
        <v>256</v>
      </c>
      <c r="Q364" s="50"/>
      <c r="R364" s="85"/>
      <c r="S364" s="50"/>
      <c r="T364" s="52"/>
      <c r="U364" s="52">
        <v>2200000</v>
      </c>
      <c r="V364" s="52">
        <f>U364*1.12</f>
        <v>2464000.0000000005</v>
      </c>
      <c r="W364" s="87"/>
      <c r="X364" s="50">
        <v>2017</v>
      </c>
      <c r="Y364" s="45"/>
    </row>
    <row r="365" spans="2:74" ht="140.25">
      <c r="B365" s="50" t="s">
        <v>1371</v>
      </c>
      <c r="C365" s="46" t="s">
        <v>51</v>
      </c>
      <c r="D365" s="79" t="s">
        <v>1595</v>
      </c>
      <c r="E365" s="79" t="s">
        <v>1596</v>
      </c>
      <c r="F365" s="79" t="s">
        <v>1596</v>
      </c>
      <c r="G365" s="79" t="s">
        <v>1373</v>
      </c>
      <c r="H365" s="50" t="s">
        <v>1372</v>
      </c>
      <c r="I365" s="50">
        <v>80</v>
      </c>
      <c r="J365" s="45">
        <v>711000000</v>
      </c>
      <c r="K365" s="45" t="s">
        <v>52</v>
      </c>
      <c r="L365" s="50" t="s">
        <v>31</v>
      </c>
      <c r="M365" s="54" t="s">
        <v>37</v>
      </c>
      <c r="N365" s="45"/>
      <c r="O365" s="45" t="s">
        <v>1369</v>
      </c>
      <c r="P365" s="54" t="s">
        <v>1370</v>
      </c>
      <c r="Q365" s="50"/>
      <c r="R365" s="58"/>
      <c r="S365" s="58"/>
      <c r="T365" s="52"/>
      <c r="U365" s="52">
        <f>781216*1000</f>
        <v>781216000</v>
      </c>
      <c r="V365" s="52">
        <f>U365*1.12</f>
        <v>874961920.00000012</v>
      </c>
      <c r="W365" s="87"/>
      <c r="X365" s="50">
        <v>2017</v>
      </c>
      <c r="Y365" s="45"/>
    </row>
    <row r="366" spans="2:74" ht="25.5" customHeight="1">
      <c r="B366" s="152" t="s">
        <v>248</v>
      </c>
      <c r="C366" s="153"/>
      <c r="D366" s="46"/>
      <c r="E366" s="59"/>
      <c r="F366" s="59"/>
      <c r="G366" s="59"/>
      <c r="H366" s="50"/>
      <c r="I366" s="50"/>
      <c r="J366" s="58"/>
      <c r="K366" s="58"/>
      <c r="L366" s="50"/>
      <c r="M366" s="50"/>
      <c r="N366" s="58"/>
      <c r="O366" s="50"/>
      <c r="P366" s="58"/>
      <c r="Q366" s="50"/>
      <c r="R366" s="58"/>
      <c r="S366" s="58"/>
      <c r="T366" s="52"/>
      <c r="U366" s="108">
        <f>SUM(U362:U365)</f>
        <v>792392799</v>
      </c>
      <c r="V366" s="108">
        <f>SUM(V362:V365)</f>
        <v>887479934.88000011</v>
      </c>
      <c r="W366" s="58"/>
      <c r="X366" s="60"/>
      <c r="Y366" s="60"/>
    </row>
    <row r="367" spans="2:74" ht="23.25" customHeight="1">
      <c r="B367" s="145" t="s">
        <v>14</v>
      </c>
      <c r="C367" s="67"/>
      <c r="D367" s="46"/>
      <c r="E367" s="67"/>
      <c r="F367" s="67"/>
      <c r="G367" s="67"/>
      <c r="H367" s="63"/>
      <c r="I367" s="63"/>
      <c r="J367" s="62"/>
      <c r="K367" s="62"/>
      <c r="L367" s="63"/>
      <c r="M367" s="63"/>
      <c r="N367" s="62"/>
      <c r="O367" s="63"/>
      <c r="P367" s="64"/>
      <c r="Q367" s="63"/>
      <c r="R367" s="62"/>
      <c r="S367" s="62"/>
      <c r="T367" s="62"/>
      <c r="U367" s="62"/>
      <c r="V367" s="65"/>
      <c r="W367" s="65"/>
      <c r="X367" s="60"/>
      <c r="Y367" s="60"/>
      <c r="AB367" s="6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2:74">
      <c r="B368" s="61"/>
      <c r="C368" s="61"/>
      <c r="D368" s="46"/>
      <c r="E368" s="61"/>
      <c r="F368" s="61"/>
      <c r="G368" s="61"/>
      <c r="H368" s="71"/>
      <c r="I368" s="71"/>
      <c r="J368" s="72"/>
      <c r="K368" s="72"/>
      <c r="L368" s="71"/>
      <c r="M368" s="71"/>
      <c r="N368" s="72"/>
      <c r="O368" s="71"/>
      <c r="P368" s="69"/>
      <c r="Q368" s="71"/>
      <c r="R368" s="72"/>
      <c r="S368" s="72"/>
      <c r="T368" s="72"/>
      <c r="U368" s="72"/>
      <c r="V368" s="72"/>
      <c r="W368" s="72"/>
      <c r="X368" s="60"/>
      <c r="Y368" s="60"/>
      <c r="AB368" s="6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2:74" ht="38.25">
      <c r="B369" s="50" t="s">
        <v>448</v>
      </c>
      <c r="C369" s="46" t="s">
        <v>51</v>
      </c>
      <c r="D369" s="46" t="s">
        <v>479</v>
      </c>
      <c r="E369" s="79" t="s">
        <v>480</v>
      </c>
      <c r="F369" s="79" t="s">
        <v>480</v>
      </c>
      <c r="G369" s="79" t="s">
        <v>481</v>
      </c>
      <c r="H369" s="50" t="s">
        <v>28</v>
      </c>
      <c r="I369" s="50">
        <v>90</v>
      </c>
      <c r="J369" s="45">
        <v>711000000</v>
      </c>
      <c r="K369" s="45" t="s">
        <v>52</v>
      </c>
      <c r="L369" s="50" t="s">
        <v>29</v>
      </c>
      <c r="M369" s="49" t="s">
        <v>482</v>
      </c>
      <c r="N369" s="58"/>
      <c r="O369" s="45" t="s">
        <v>30</v>
      </c>
      <c r="P369" s="54" t="s">
        <v>169</v>
      </c>
      <c r="Q369" s="49"/>
      <c r="R369" s="109"/>
      <c r="S369" s="110"/>
      <c r="T369" s="52"/>
      <c r="U369" s="52">
        <f>158947471.433416+71905273+20930778+6552244</f>
        <v>258335766.43341601</v>
      </c>
      <c r="V369" s="52">
        <f t="shared" ref="V369:V398" si="15">U369*1.12</f>
        <v>289336058.40542597</v>
      </c>
      <c r="W369" s="86"/>
      <c r="X369" s="50">
        <v>2017</v>
      </c>
      <c r="Y369" s="45"/>
      <c r="AB369" s="6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2:74" ht="89.25" customHeight="1">
      <c r="B370" s="50" t="s">
        <v>449</v>
      </c>
      <c r="C370" s="46" t="s">
        <v>51</v>
      </c>
      <c r="D370" s="46" t="s">
        <v>62</v>
      </c>
      <c r="E370" s="79" t="s">
        <v>61</v>
      </c>
      <c r="F370" s="79" t="s">
        <v>61</v>
      </c>
      <c r="G370" s="79" t="s">
        <v>34</v>
      </c>
      <c r="H370" s="80" t="s">
        <v>28</v>
      </c>
      <c r="I370" s="97">
        <v>90</v>
      </c>
      <c r="J370" s="45">
        <v>711000000</v>
      </c>
      <c r="K370" s="45" t="s">
        <v>52</v>
      </c>
      <c r="L370" s="80" t="s">
        <v>29</v>
      </c>
      <c r="M370" s="49" t="s">
        <v>37</v>
      </c>
      <c r="N370" s="81"/>
      <c r="O370" s="82" t="s">
        <v>30</v>
      </c>
      <c r="P370" s="54" t="s">
        <v>256</v>
      </c>
      <c r="Q370" s="80"/>
      <c r="R370" s="85"/>
      <c r="S370" s="50"/>
      <c r="T370" s="83"/>
      <c r="U370" s="52">
        <v>1204864</v>
      </c>
      <c r="V370" s="52">
        <f t="shared" si="15"/>
        <v>1349447.6800000002</v>
      </c>
      <c r="W370" s="84"/>
      <c r="X370" s="52">
        <v>2017</v>
      </c>
      <c r="Y370" s="82"/>
    </row>
    <row r="371" spans="2:74" ht="51">
      <c r="B371" s="50" t="s">
        <v>450</v>
      </c>
      <c r="C371" s="46" t="s">
        <v>51</v>
      </c>
      <c r="D371" s="79" t="s">
        <v>1074</v>
      </c>
      <c r="E371" s="79" t="s">
        <v>219</v>
      </c>
      <c r="F371" s="79" t="s">
        <v>219</v>
      </c>
      <c r="G371" s="79" t="s">
        <v>47</v>
      </c>
      <c r="H371" s="80" t="s">
        <v>28</v>
      </c>
      <c r="I371" s="97">
        <v>80</v>
      </c>
      <c r="J371" s="45">
        <v>711000000</v>
      </c>
      <c r="K371" s="45" t="s">
        <v>52</v>
      </c>
      <c r="L371" s="80" t="s">
        <v>31</v>
      </c>
      <c r="M371" s="49" t="s">
        <v>37</v>
      </c>
      <c r="N371" s="81"/>
      <c r="O371" s="82" t="s">
        <v>30</v>
      </c>
      <c r="P371" s="54" t="s">
        <v>256</v>
      </c>
      <c r="Q371" s="50"/>
      <c r="R371" s="85"/>
      <c r="S371" s="50"/>
      <c r="T371" s="52"/>
      <c r="U371" s="52">
        <v>1893750</v>
      </c>
      <c r="V371" s="52">
        <f t="shared" si="15"/>
        <v>2121000</v>
      </c>
      <c r="W371" s="60"/>
      <c r="X371" s="52">
        <v>2017</v>
      </c>
      <c r="Y371" s="119"/>
    </row>
    <row r="372" spans="2:74" ht="76.5">
      <c r="B372" s="50" t="s">
        <v>451</v>
      </c>
      <c r="C372" s="46" t="s">
        <v>51</v>
      </c>
      <c r="D372" s="46" t="s">
        <v>67</v>
      </c>
      <c r="E372" s="79" t="s">
        <v>66</v>
      </c>
      <c r="F372" s="79" t="s">
        <v>66</v>
      </c>
      <c r="G372" s="79" t="s">
        <v>35</v>
      </c>
      <c r="H372" s="80" t="s">
        <v>42</v>
      </c>
      <c r="I372" s="97">
        <v>90</v>
      </c>
      <c r="J372" s="45">
        <v>711000000</v>
      </c>
      <c r="K372" s="45" t="s">
        <v>52</v>
      </c>
      <c r="L372" s="80" t="s">
        <v>31</v>
      </c>
      <c r="M372" s="49" t="s">
        <v>37</v>
      </c>
      <c r="N372" s="81"/>
      <c r="O372" s="82" t="s">
        <v>85</v>
      </c>
      <c r="P372" s="54" t="s">
        <v>256</v>
      </c>
      <c r="Q372" s="50"/>
      <c r="R372" s="85"/>
      <c r="S372" s="50"/>
      <c r="T372" s="52"/>
      <c r="U372" s="52">
        <v>1230708</v>
      </c>
      <c r="V372" s="52">
        <f t="shared" si="15"/>
        <v>1378392.9600000002</v>
      </c>
      <c r="W372" s="60"/>
      <c r="X372" s="52">
        <v>2017</v>
      </c>
      <c r="Y372" s="60"/>
    </row>
    <row r="373" spans="2:74" ht="102">
      <c r="B373" s="50" t="s">
        <v>452</v>
      </c>
      <c r="C373" s="46" t="s">
        <v>51</v>
      </c>
      <c r="D373" s="46" t="s">
        <v>55</v>
      </c>
      <c r="E373" s="79" t="s">
        <v>63</v>
      </c>
      <c r="F373" s="79" t="s">
        <v>63</v>
      </c>
      <c r="G373" s="79" t="s">
        <v>40</v>
      </c>
      <c r="H373" s="80" t="s">
        <v>28</v>
      </c>
      <c r="I373" s="97">
        <v>90</v>
      </c>
      <c r="J373" s="45">
        <v>711000000</v>
      </c>
      <c r="K373" s="45" t="s">
        <v>52</v>
      </c>
      <c r="L373" s="50" t="s">
        <v>29</v>
      </c>
      <c r="M373" s="49" t="s">
        <v>37</v>
      </c>
      <c r="N373" s="58"/>
      <c r="O373" s="45" t="s">
        <v>30</v>
      </c>
      <c r="P373" s="54" t="s">
        <v>256</v>
      </c>
      <c r="Q373" s="49"/>
      <c r="R373" s="85"/>
      <c r="S373" s="50"/>
      <c r="T373" s="52"/>
      <c r="U373" s="52">
        <v>1284000</v>
      </c>
      <c r="V373" s="52">
        <f t="shared" si="15"/>
        <v>1438080.0000000002</v>
      </c>
      <c r="W373" s="86"/>
      <c r="X373" s="52">
        <v>2017</v>
      </c>
      <c r="Y373" s="54"/>
    </row>
    <row r="374" spans="2:74" ht="37.5" customHeight="1">
      <c r="B374" s="50" t="s">
        <v>453</v>
      </c>
      <c r="C374" s="46" t="s">
        <v>51</v>
      </c>
      <c r="D374" s="46" t="s">
        <v>65</v>
      </c>
      <c r="E374" s="79" t="s">
        <v>64</v>
      </c>
      <c r="F374" s="79" t="s">
        <v>64</v>
      </c>
      <c r="G374" s="79" t="s">
        <v>49</v>
      </c>
      <c r="H374" s="80" t="s">
        <v>28</v>
      </c>
      <c r="I374" s="97">
        <v>90</v>
      </c>
      <c r="J374" s="45">
        <v>711000000</v>
      </c>
      <c r="K374" s="45" t="s">
        <v>172</v>
      </c>
      <c r="L374" s="50" t="s">
        <v>50</v>
      </c>
      <c r="M374" s="49" t="s">
        <v>37</v>
      </c>
      <c r="N374" s="45"/>
      <c r="O374" s="45" t="s">
        <v>53</v>
      </c>
      <c r="P374" s="54" t="s">
        <v>256</v>
      </c>
      <c r="Q374" s="50"/>
      <c r="R374" s="85"/>
      <c r="S374" s="50"/>
      <c r="T374" s="83"/>
      <c r="U374" s="52">
        <v>214000</v>
      </c>
      <c r="V374" s="52">
        <f t="shared" si="15"/>
        <v>239680.00000000003</v>
      </c>
      <c r="W374" s="87"/>
      <c r="X374" s="52">
        <v>2017</v>
      </c>
      <c r="Y374" s="125"/>
    </row>
    <row r="375" spans="2:74" ht="102">
      <c r="B375" s="50" t="s">
        <v>454</v>
      </c>
      <c r="C375" s="47" t="s">
        <v>51</v>
      </c>
      <c r="D375" s="46" t="s">
        <v>57</v>
      </c>
      <c r="E375" s="79" t="s">
        <v>58</v>
      </c>
      <c r="F375" s="79" t="s">
        <v>58</v>
      </c>
      <c r="G375" s="79" t="s">
        <v>48</v>
      </c>
      <c r="H375" s="80" t="s">
        <v>28</v>
      </c>
      <c r="I375" s="97">
        <v>90</v>
      </c>
      <c r="J375" s="45">
        <v>711000000</v>
      </c>
      <c r="K375" s="45" t="s">
        <v>172</v>
      </c>
      <c r="L375" s="50" t="s">
        <v>41</v>
      </c>
      <c r="M375" s="54" t="s">
        <v>37</v>
      </c>
      <c r="N375" s="45"/>
      <c r="O375" s="45" t="s">
        <v>92</v>
      </c>
      <c r="P375" s="54" t="s">
        <v>256</v>
      </c>
      <c r="Q375" s="50"/>
      <c r="R375" s="85"/>
      <c r="S375" s="50"/>
      <c r="T375" s="83"/>
      <c r="U375" s="52">
        <v>1605000</v>
      </c>
      <c r="V375" s="52">
        <f t="shared" si="15"/>
        <v>1797600.0000000002</v>
      </c>
      <c r="W375" s="57"/>
      <c r="X375" s="52">
        <v>2017</v>
      </c>
      <c r="Y375" s="88"/>
    </row>
    <row r="376" spans="2:74" ht="116.25" customHeight="1">
      <c r="B376" s="50" t="s">
        <v>455</v>
      </c>
      <c r="C376" s="46" t="s">
        <v>51</v>
      </c>
      <c r="D376" s="79" t="s">
        <v>1796</v>
      </c>
      <c r="E376" s="79" t="s">
        <v>216</v>
      </c>
      <c r="F376" s="79" t="s">
        <v>216</v>
      </c>
      <c r="G376" s="79" t="s">
        <v>217</v>
      </c>
      <c r="H376" s="80" t="s">
        <v>42</v>
      </c>
      <c r="I376" s="97">
        <v>80</v>
      </c>
      <c r="J376" s="45">
        <v>711000000</v>
      </c>
      <c r="K376" s="45" t="s">
        <v>172</v>
      </c>
      <c r="L376" s="50" t="s">
        <v>31</v>
      </c>
      <c r="M376" s="49" t="s">
        <v>37</v>
      </c>
      <c r="N376" s="96"/>
      <c r="O376" s="45" t="s">
        <v>218</v>
      </c>
      <c r="P376" s="54" t="s">
        <v>256</v>
      </c>
      <c r="Q376" s="50"/>
      <c r="R376" s="85"/>
      <c r="S376" s="50"/>
      <c r="T376" s="52"/>
      <c r="U376" s="52">
        <v>3130000</v>
      </c>
      <c r="V376" s="52">
        <f t="shared" si="15"/>
        <v>3505600.0000000005</v>
      </c>
      <c r="W376" s="60"/>
      <c r="X376" s="50">
        <v>2017</v>
      </c>
      <c r="Y376" s="60"/>
      <c r="AB376" s="6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2:74" s="9" customFormat="1" ht="76.5" customHeight="1">
      <c r="B377" s="50" t="s">
        <v>456</v>
      </c>
      <c r="C377" s="46" t="s">
        <v>51</v>
      </c>
      <c r="D377" s="79" t="s">
        <v>1074</v>
      </c>
      <c r="E377" s="79" t="s">
        <v>219</v>
      </c>
      <c r="F377" s="79" t="s">
        <v>219</v>
      </c>
      <c r="G377" s="79" t="s">
        <v>220</v>
      </c>
      <c r="H377" s="80" t="s">
        <v>28</v>
      </c>
      <c r="I377" s="97">
        <v>80</v>
      </c>
      <c r="J377" s="45">
        <v>711000000</v>
      </c>
      <c r="K377" s="45" t="s">
        <v>172</v>
      </c>
      <c r="L377" s="50" t="s">
        <v>31</v>
      </c>
      <c r="M377" s="49" t="s">
        <v>37</v>
      </c>
      <c r="N377" s="58"/>
      <c r="O377" s="45" t="s">
        <v>218</v>
      </c>
      <c r="P377" s="54" t="s">
        <v>256</v>
      </c>
      <c r="Q377" s="49"/>
      <c r="R377" s="85"/>
      <c r="S377" s="50"/>
      <c r="T377" s="52"/>
      <c r="U377" s="52">
        <v>568867</v>
      </c>
      <c r="V377" s="52">
        <f t="shared" si="15"/>
        <v>637131.04</v>
      </c>
      <c r="W377" s="86"/>
      <c r="X377" s="50">
        <v>2017</v>
      </c>
      <c r="Y377" s="95"/>
      <c r="AA377" s="129"/>
      <c r="AB377" s="8"/>
    </row>
    <row r="378" spans="2:74" ht="57" customHeight="1">
      <c r="B378" s="50" t="s">
        <v>457</v>
      </c>
      <c r="C378" s="46" t="s">
        <v>51</v>
      </c>
      <c r="D378" s="79" t="s">
        <v>1797</v>
      </c>
      <c r="E378" s="79" t="s">
        <v>221</v>
      </c>
      <c r="F378" s="79" t="s">
        <v>221</v>
      </c>
      <c r="G378" s="79" t="s">
        <v>475</v>
      </c>
      <c r="H378" s="80" t="s">
        <v>254</v>
      </c>
      <c r="I378" s="97">
        <v>80</v>
      </c>
      <c r="J378" s="45">
        <v>711000000</v>
      </c>
      <c r="K378" s="45" t="s">
        <v>172</v>
      </c>
      <c r="L378" s="50" t="s">
        <v>222</v>
      </c>
      <c r="M378" s="49" t="s">
        <v>37</v>
      </c>
      <c r="N378" s="45"/>
      <c r="O378" s="45" t="s">
        <v>30</v>
      </c>
      <c r="P378" s="54" t="s">
        <v>256</v>
      </c>
      <c r="Q378" s="50"/>
      <c r="R378" s="85"/>
      <c r="S378" s="50"/>
      <c r="T378" s="52"/>
      <c r="U378" s="52">
        <v>0</v>
      </c>
      <c r="V378" s="52">
        <f t="shared" si="15"/>
        <v>0</v>
      </c>
      <c r="W378" s="98"/>
      <c r="X378" s="50">
        <v>2017</v>
      </c>
      <c r="Y378" s="45" t="s">
        <v>1845</v>
      </c>
    </row>
    <row r="379" spans="2:74" ht="57" customHeight="1">
      <c r="B379" s="50" t="s">
        <v>1862</v>
      </c>
      <c r="C379" s="46" t="s">
        <v>51</v>
      </c>
      <c r="D379" s="79" t="s">
        <v>1797</v>
      </c>
      <c r="E379" s="79" t="s">
        <v>221</v>
      </c>
      <c r="F379" s="79" t="s">
        <v>221</v>
      </c>
      <c r="G379" s="79" t="s">
        <v>475</v>
      </c>
      <c r="H379" s="79" t="s">
        <v>254</v>
      </c>
      <c r="I379" s="97">
        <v>80</v>
      </c>
      <c r="J379" s="45">
        <v>711000000</v>
      </c>
      <c r="K379" s="45" t="s">
        <v>172</v>
      </c>
      <c r="L379" s="50" t="s">
        <v>31</v>
      </c>
      <c r="M379" s="49" t="s">
        <v>37</v>
      </c>
      <c r="N379" s="45"/>
      <c r="O379" s="45" t="s">
        <v>235</v>
      </c>
      <c r="P379" s="54" t="s">
        <v>256</v>
      </c>
      <c r="Q379" s="50"/>
      <c r="R379" s="85"/>
      <c r="S379" s="50"/>
      <c r="T379" s="52"/>
      <c r="U379" s="52">
        <v>101092000.72</v>
      </c>
      <c r="V379" s="52">
        <f t="shared" si="15"/>
        <v>113223040.80640002</v>
      </c>
      <c r="W379" s="98"/>
      <c r="X379" s="50">
        <v>2017</v>
      </c>
      <c r="Y379" s="45"/>
    </row>
    <row r="380" spans="2:74" ht="76.5" customHeight="1">
      <c r="B380" s="50" t="s">
        <v>458</v>
      </c>
      <c r="C380" s="46" t="s">
        <v>51</v>
      </c>
      <c r="D380" s="79" t="s">
        <v>539</v>
      </c>
      <c r="E380" s="79" t="s">
        <v>540</v>
      </c>
      <c r="F380" s="79" t="s">
        <v>540</v>
      </c>
      <c r="G380" s="79" t="s">
        <v>223</v>
      </c>
      <c r="H380" s="80" t="s">
        <v>254</v>
      </c>
      <c r="I380" s="97">
        <v>80</v>
      </c>
      <c r="J380" s="45">
        <v>711000000</v>
      </c>
      <c r="K380" s="45" t="s">
        <v>172</v>
      </c>
      <c r="L380" s="50" t="s">
        <v>222</v>
      </c>
      <c r="M380" s="49" t="s">
        <v>37</v>
      </c>
      <c r="N380" s="45"/>
      <c r="O380" s="45" t="s">
        <v>30</v>
      </c>
      <c r="P380" s="54" t="s">
        <v>256</v>
      </c>
      <c r="Q380" s="50"/>
      <c r="R380" s="85"/>
      <c r="S380" s="50"/>
      <c r="T380" s="52"/>
      <c r="U380" s="52">
        <v>0</v>
      </c>
      <c r="V380" s="52">
        <f t="shared" si="15"/>
        <v>0</v>
      </c>
      <c r="W380" s="52"/>
      <c r="X380" s="50">
        <v>2017</v>
      </c>
      <c r="Y380" s="45" t="s">
        <v>1845</v>
      </c>
    </row>
    <row r="381" spans="2:74" ht="76.5" customHeight="1">
      <c r="B381" s="50" t="s">
        <v>1863</v>
      </c>
      <c r="C381" s="46" t="s">
        <v>51</v>
      </c>
      <c r="D381" s="79" t="s">
        <v>539</v>
      </c>
      <c r="E381" s="79" t="s">
        <v>540</v>
      </c>
      <c r="F381" s="79" t="s">
        <v>540</v>
      </c>
      <c r="G381" s="79" t="s">
        <v>223</v>
      </c>
      <c r="H381" s="79" t="s">
        <v>254</v>
      </c>
      <c r="I381" s="97">
        <v>80</v>
      </c>
      <c r="J381" s="45">
        <v>711000000</v>
      </c>
      <c r="K381" s="45" t="s">
        <v>172</v>
      </c>
      <c r="L381" s="50" t="s">
        <v>31</v>
      </c>
      <c r="M381" s="49" t="s">
        <v>37</v>
      </c>
      <c r="N381" s="45"/>
      <c r="O381" s="45" t="s">
        <v>235</v>
      </c>
      <c r="P381" s="54" t="s">
        <v>256</v>
      </c>
      <c r="Q381" s="50"/>
      <c r="R381" s="85"/>
      <c r="S381" s="50"/>
      <c r="T381" s="52"/>
      <c r="U381" s="52">
        <v>23075831.800000001</v>
      </c>
      <c r="V381" s="52">
        <f t="shared" si="15"/>
        <v>25844931.616000004</v>
      </c>
      <c r="W381" s="52"/>
      <c r="X381" s="50">
        <v>2017</v>
      </c>
      <c r="Y381" s="45"/>
    </row>
    <row r="382" spans="2:74" ht="99.75" customHeight="1">
      <c r="B382" s="50" t="s">
        <v>459</v>
      </c>
      <c r="C382" s="46" t="s">
        <v>51</v>
      </c>
      <c r="D382" s="79" t="s">
        <v>1801</v>
      </c>
      <c r="E382" s="79" t="s">
        <v>1802</v>
      </c>
      <c r="F382" s="79" t="s">
        <v>1802</v>
      </c>
      <c r="G382" s="79" t="s">
        <v>224</v>
      </c>
      <c r="H382" s="80" t="s">
        <v>42</v>
      </c>
      <c r="I382" s="97">
        <v>80</v>
      </c>
      <c r="J382" s="45">
        <v>711000000</v>
      </c>
      <c r="K382" s="45" t="s">
        <v>172</v>
      </c>
      <c r="L382" s="50" t="s">
        <v>88</v>
      </c>
      <c r="M382" s="49" t="s">
        <v>37</v>
      </c>
      <c r="N382" s="96"/>
      <c r="O382" s="45" t="s">
        <v>218</v>
      </c>
      <c r="P382" s="54" t="s">
        <v>256</v>
      </c>
      <c r="Q382" s="49"/>
      <c r="R382" s="85"/>
      <c r="S382" s="50"/>
      <c r="T382" s="52"/>
      <c r="U382" s="52">
        <v>2089286</v>
      </c>
      <c r="V382" s="52">
        <f t="shared" si="15"/>
        <v>2340000.3200000003</v>
      </c>
      <c r="W382" s="86"/>
      <c r="X382" s="50">
        <v>2017</v>
      </c>
      <c r="Y382" s="95"/>
    </row>
    <row r="383" spans="2:74" ht="81" customHeight="1">
      <c r="B383" s="50" t="s">
        <v>460</v>
      </c>
      <c r="C383" s="46" t="s">
        <v>51</v>
      </c>
      <c r="D383" s="79" t="s">
        <v>1801</v>
      </c>
      <c r="E383" s="79" t="s">
        <v>1802</v>
      </c>
      <c r="F383" s="79" t="s">
        <v>1802</v>
      </c>
      <c r="G383" s="79" t="s">
        <v>225</v>
      </c>
      <c r="H383" s="80" t="s">
        <v>42</v>
      </c>
      <c r="I383" s="97">
        <v>80</v>
      </c>
      <c r="J383" s="45">
        <v>711000000</v>
      </c>
      <c r="K383" s="45" t="s">
        <v>172</v>
      </c>
      <c r="L383" s="50" t="s">
        <v>88</v>
      </c>
      <c r="M383" s="49" t="s">
        <v>37</v>
      </c>
      <c r="N383" s="96"/>
      <c r="O383" s="45" t="s">
        <v>218</v>
      </c>
      <c r="P383" s="54" t="s">
        <v>256</v>
      </c>
      <c r="Q383" s="49"/>
      <c r="R383" s="85"/>
      <c r="S383" s="50"/>
      <c r="T383" s="52"/>
      <c r="U383" s="52">
        <v>2003571</v>
      </c>
      <c r="V383" s="52">
        <f t="shared" si="15"/>
        <v>2243999.52</v>
      </c>
      <c r="W383" s="86"/>
      <c r="X383" s="50">
        <v>2017</v>
      </c>
      <c r="Y383" s="95"/>
    </row>
    <row r="384" spans="2:74" ht="82.5" customHeight="1">
      <c r="B384" s="50" t="s">
        <v>461</v>
      </c>
      <c r="C384" s="46" t="s">
        <v>51</v>
      </c>
      <c r="D384" s="79" t="s">
        <v>1801</v>
      </c>
      <c r="E384" s="79" t="s">
        <v>1802</v>
      </c>
      <c r="F384" s="79" t="s">
        <v>1802</v>
      </c>
      <c r="G384" s="79" t="s">
        <v>226</v>
      </c>
      <c r="H384" s="80" t="s">
        <v>42</v>
      </c>
      <c r="I384" s="97">
        <v>80</v>
      </c>
      <c r="J384" s="45">
        <v>711000000</v>
      </c>
      <c r="K384" s="45" t="s">
        <v>172</v>
      </c>
      <c r="L384" s="50" t="s">
        <v>88</v>
      </c>
      <c r="M384" s="49" t="s">
        <v>37</v>
      </c>
      <c r="N384" s="96"/>
      <c r="O384" s="45" t="s">
        <v>218</v>
      </c>
      <c r="P384" s="54" t="s">
        <v>256</v>
      </c>
      <c r="Q384" s="49"/>
      <c r="R384" s="85"/>
      <c r="S384" s="50"/>
      <c r="T384" s="52"/>
      <c r="U384" s="52">
        <v>1607143</v>
      </c>
      <c r="V384" s="52">
        <f t="shared" si="15"/>
        <v>1800000.1600000001</v>
      </c>
      <c r="W384" s="86"/>
      <c r="X384" s="50">
        <v>2017</v>
      </c>
      <c r="Y384" s="95"/>
    </row>
    <row r="385" spans="2:25" ht="84" customHeight="1">
      <c r="B385" s="50" t="s">
        <v>462</v>
      </c>
      <c r="C385" s="46" t="s">
        <v>51</v>
      </c>
      <c r="D385" s="79" t="s">
        <v>1803</v>
      </c>
      <c r="E385" s="79" t="s">
        <v>1804</v>
      </c>
      <c r="F385" s="79" t="s">
        <v>1804</v>
      </c>
      <c r="G385" s="79" t="s">
        <v>1805</v>
      </c>
      <c r="H385" s="80" t="s">
        <v>28</v>
      </c>
      <c r="I385" s="97">
        <v>80</v>
      </c>
      <c r="J385" s="45">
        <v>711000000</v>
      </c>
      <c r="K385" s="45" t="s">
        <v>172</v>
      </c>
      <c r="L385" s="50" t="s">
        <v>136</v>
      </c>
      <c r="M385" s="49" t="s">
        <v>37</v>
      </c>
      <c r="N385" s="96"/>
      <c r="O385" s="45" t="s">
        <v>478</v>
      </c>
      <c r="P385" s="54" t="s">
        <v>256</v>
      </c>
      <c r="Q385" s="49"/>
      <c r="R385" s="85"/>
      <c r="S385" s="50"/>
      <c r="T385" s="52"/>
      <c r="U385" s="52">
        <v>1149500</v>
      </c>
      <c r="V385" s="52">
        <f t="shared" si="15"/>
        <v>1287440.0000000002</v>
      </c>
      <c r="W385" s="86"/>
      <c r="X385" s="50">
        <v>2017</v>
      </c>
      <c r="Y385" s="95"/>
    </row>
    <row r="386" spans="2:25" ht="58.5" customHeight="1">
      <c r="B386" s="50" t="s">
        <v>463</v>
      </c>
      <c r="C386" s="46" t="s">
        <v>51</v>
      </c>
      <c r="D386" s="79" t="s">
        <v>1806</v>
      </c>
      <c r="E386" s="79" t="s">
        <v>1807</v>
      </c>
      <c r="F386" s="79" t="s">
        <v>1807</v>
      </c>
      <c r="G386" s="79" t="s">
        <v>227</v>
      </c>
      <c r="H386" s="80" t="s">
        <v>28</v>
      </c>
      <c r="I386" s="97">
        <v>80</v>
      </c>
      <c r="J386" s="45">
        <v>711000000</v>
      </c>
      <c r="K386" s="45" t="s">
        <v>172</v>
      </c>
      <c r="L386" s="50" t="s">
        <v>165</v>
      </c>
      <c r="M386" s="49" t="s">
        <v>37</v>
      </c>
      <c r="N386" s="96"/>
      <c r="O386" s="45" t="s">
        <v>165</v>
      </c>
      <c r="P386" s="54" t="s">
        <v>256</v>
      </c>
      <c r="Q386" s="49"/>
      <c r="R386" s="85"/>
      <c r="S386" s="50"/>
      <c r="T386" s="52"/>
      <c r="U386" s="52">
        <v>858725</v>
      </c>
      <c r="V386" s="52">
        <f t="shared" si="15"/>
        <v>961772.00000000012</v>
      </c>
      <c r="W386" s="86"/>
      <c r="X386" s="50">
        <v>2017</v>
      </c>
      <c r="Y386" s="95"/>
    </row>
    <row r="387" spans="2:25" ht="89.25">
      <c r="B387" s="50" t="s">
        <v>464</v>
      </c>
      <c r="C387" s="46" t="s">
        <v>51</v>
      </c>
      <c r="D387" s="46" t="s">
        <v>232</v>
      </c>
      <c r="E387" s="79" t="s">
        <v>233</v>
      </c>
      <c r="F387" s="79" t="s">
        <v>233</v>
      </c>
      <c r="G387" s="79" t="s">
        <v>234</v>
      </c>
      <c r="H387" s="80" t="s">
        <v>42</v>
      </c>
      <c r="I387" s="97">
        <v>90</v>
      </c>
      <c r="J387" s="45">
        <v>711000000</v>
      </c>
      <c r="K387" s="45" t="s">
        <v>172</v>
      </c>
      <c r="L387" s="50" t="s">
        <v>85</v>
      </c>
      <c r="M387" s="49" t="s">
        <v>37</v>
      </c>
      <c r="N387" s="58"/>
      <c r="O387" s="45" t="s">
        <v>235</v>
      </c>
      <c r="P387" s="54" t="s">
        <v>256</v>
      </c>
      <c r="Q387" s="50"/>
      <c r="R387" s="85"/>
      <c r="S387" s="50"/>
      <c r="T387" s="52"/>
      <c r="U387" s="52">
        <v>4325000</v>
      </c>
      <c r="V387" s="52">
        <f t="shared" si="15"/>
        <v>4844000</v>
      </c>
      <c r="W387" s="98"/>
      <c r="X387" s="50">
        <v>2017</v>
      </c>
      <c r="Y387" s="119"/>
    </row>
    <row r="388" spans="2:25" ht="114" customHeight="1">
      <c r="B388" s="50" t="s">
        <v>465</v>
      </c>
      <c r="C388" s="46" t="s">
        <v>51</v>
      </c>
      <c r="D388" s="46" t="s">
        <v>236</v>
      </c>
      <c r="E388" s="79" t="s">
        <v>237</v>
      </c>
      <c r="F388" s="79" t="s">
        <v>237</v>
      </c>
      <c r="G388" s="79" t="s">
        <v>238</v>
      </c>
      <c r="H388" s="80" t="s">
        <v>28</v>
      </c>
      <c r="I388" s="97">
        <v>50</v>
      </c>
      <c r="J388" s="45">
        <v>711000000</v>
      </c>
      <c r="K388" s="45" t="s">
        <v>172</v>
      </c>
      <c r="L388" s="80" t="s">
        <v>31</v>
      </c>
      <c r="M388" s="49" t="s">
        <v>37</v>
      </c>
      <c r="N388" s="45"/>
      <c r="O388" s="45" t="s">
        <v>218</v>
      </c>
      <c r="P388" s="54" t="s">
        <v>256</v>
      </c>
      <c r="Q388" s="50"/>
      <c r="R388" s="85"/>
      <c r="S388" s="50"/>
      <c r="T388" s="52"/>
      <c r="U388" s="52">
        <v>1440000</v>
      </c>
      <c r="V388" s="52">
        <f t="shared" si="15"/>
        <v>1612800.0000000002</v>
      </c>
      <c r="W388" s="57"/>
      <c r="X388" s="50">
        <v>2017</v>
      </c>
      <c r="Y388" s="82"/>
    </row>
    <row r="389" spans="2:25" ht="80.25" customHeight="1">
      <c r="B389" s="50" t="s">
        <v>466</v>
      </c>
      <c r="C389" s="46" t="s">
        <v>51</v>
      </c>
      <c r="D389" s="79" t="s">
        <v>239</v>
      </c>
      <c r="E389" s="79" t="s">
        <v>240</v>
      </c>
      <c r="F389" s="79" t="s">
        <v>240</v>
      </c>
      <c r="G389" s="79" t="s">
        <v>241</v>
      </c>
      <c r="H389" s="80" t="s">
        <v>28</v>
      </c>
      <c r="I389" s="97">
        <v>80</v>
      </c>
      <c r="J389" s="45">
        <v>711000000</v>
      </c>
      <c r="K389" s="45" t="s">
        <v>172</v>
      </c>
      <c r="L389" s="50" t="s">
        <v>29</v>
      </c>
      <c r="M389" s="54" t="s">
        <v>37</v>
      </c>
      <c r="N389" s="45"/>
      <c r="O389" s="45" t="s">
        <v>30</v>
      </c>
      <c r="P389" s="54" t="s">
        <v>256</v>
      </c>
      <c r="Q389" s="50"/>
      <c r="R389" s="85"/>
      <c r="S389" s="50"/>
      <c r="T389" s="52"/>
      <c r="U389" s="52">
        <v>0</v>
      </c>
      <c r="V389" s="52">
        <f t="shared" si="15"/>
        <v>0</v>
      </c>
      <c r="W389" s="57"/>
      <c r="X389" s="50">
        <v>2017</v>
      </c>
      <c r="Y389" s="95" t="s">
        <v>1842</v>
      </c>
    </row>
    <row r="390" spans="2:25" ht="80.25" customHeight="1">
      <c r="B390" s="50" t="s">
        <v>1843</v>
      </c>
      <c r="C390" s="46" t="s">
        <v>51</v>
      </c>
      <c r="D390" s="79" t="s">
        <v>239</v>
      </c>
      <c r="E390" s="79" t="s">
        <v>240</v>
      </c>
      <c r="F390" s="79" t="s">
        <v>240</v>
      </c>
      <c r="G390" s="79" t="s">
        <v>241</v>
      </c>
      <c r="H390" s="80" t="s">
        <v>28</v>
      </c>
      <c r="I390" s="97">
        <v>80</v>
      </c>
      <c r="J390" s="45">
        <v>711000000</v>
      </c>
      <c r="K390" s="45" t="s">
        <v>172</v>
      </c>
      <c r="L390" s="50" t="s">
        <v>31</v>
      </c>
      <c r="M390" s="54" t="s">
        <v>37</v>
      </c>
      <c r="N390" s="45"/>
      <c r="O390" s="45" t="s">
        <v>30</v>
      </c>
      <c r="P390" s="54" t="s">
        <v>256</v>
      </c>
      <c r="Q390" s="50"/>
      <c r="R390" s="85"/>
      <c r="S390" s="50"/>
      <c r="T390" s="52"/>
      <c r="U390" s="52">
        <v>1230357</v>
      </c>
      <c r="V390" s="52">
        <f t="shared" si="15"/>
        <v>1377999.84</v>
      </c>
      <c r="W390" s="57"/>
      <c r="X390" s="50">
        <v>2017</v>
      </c>
      <c r="Y390" s="95"/>
    </row>
    <row r="391" spans="2:25" ht="63.75">
      <c r="B391" s="50" t="s">
        <v>467</v>
      </c>
      <c r="C391" s="79" t="s">
        <v>51</v>
      </c>
      <c r="D391" s="79" t="s">
        <v>60</v>
      </c>
      <c r="E391" s="79" t="s">
        <v>59</v>
      </c>
      <c r="F391" s="79" t="s">
        <v>59</v>
      </c>
      <c r="G391" s="79" t="s">
        <v>250</v>
      </c>
      <c r="H391" s="80" t="s">
        <v>42</v>
      </c>
      <c r="I391" s="97">
        <v>80</v>
      </c>
      <c r="J391" s="45">
        <v>711000000</v>
      </c>
      <c r="K391" s="45" t="s">
        <v>172</v>
      </c>
      <c r="L391" s="50" t="s">
        <v>165</v>
      </c>
      <c r="M391" s="49" t="s">
        <v>37</v>
      </c>
      <c r="N391" s="45"/>
      <c r="O391" s="45" t="s">
        <v>243</v>
      </c>
      <c r="P391" s="54" t="s">
        <v>256</v>
      </c>
      <c r="Q391" s="50"/>
      <c r="R391" s="85"/>
      <c r="S391" s="50"/>
      <c r="T391" s="52"/>
      <c r="U391" s="52">
        <v>428572</v>
      </c>
      <c r="V391" s="52">
        <f t="shared" si="15"/>
        <v>480000.64000000007</v>
      </c>
      <c r="W391" s="87"/>
      <c r="X391" s="50">
        <v>2017</v>
      </c>
      <c r="Y391" s="45"/>
    </row>
    <row r="392" spans="2:25" ht="38.25">
      <c r="B392" s="50" t="s">
        <v>1665</v>
      </c>
      <c r="C392" s="47" t="s">
        <v>51</v>
      </c>
      <c r="D392" s="79" t="s">
        <v>1808</v>
      </c>
      <c r="E392" s="79" t="s">
        <v>1809</v>
      </c>
      <c r="F392" s="79" t="s">
        <v>1809</v>
      </c>
      <c r="G392" s="79" t="s">
        <v>251</v>
      </c>
      <c r="H392" s="80" t="s">
        <v>254</v>
      </c>
      <c r="I392" s="97">
        <v>80</v>
      </c>
      <c r="J392" s="45">
        <v>711000000</v>
      </c>
      <c r="K392" s="45" t="s">
        <v>172</v>
      </c>
      <c r="L392" s="50" t="s">
        <v>31</v>
      </c>
      <c r="M392" s="49" t="s">
        <v>37</v>
      </c>
      <c r="N392" s="47"/>
      <c r="O392" s="45" t="s">
        <v>218</v>
      </c>
      <c r="P392" s="54" t="s">
        <v>256</v>
      </c>
      <c r="Q392" s="47"/>
      <c r="R392" s="47"/>
      <c r="S392" s="45"/>
      <c r="T392" s="105"/>
      <c r="U392" s="52">
        <v>25747200</v>
      </c>
      <c r="V392" s="52">
        <f t="shared" si="15"/>
        <v>28836864.000000004</v>
      </c>
      <c r="W392" s="47"/>
      <c r="X392" s="50">
        <v>2017</v>
      </c>
      <c r="Y392" s="47"/>
    </row>
    <row r="393" spans="2:25" ht="38.25" customHeight="1">
      <c r="B393" s="50" t="s">
        <v>468</v>
      </c>
      <c r="C393" s="46" t="s">
        <v>51</v>
      </c>
      <c r="D393" s="79" t="s">
        <v>1811</v>
      </c>
      <c r="E393" s="79" t="s">
        <v>1812</v>
      </c>
      <c r="F393" s="79" t="s">
        <v>1813</v>
      </c>
      <c r="G393" s="79" t="s">
        <v>253</v>
      </c>
      <c r="H393" s="80" t="s">
        <v>254</v>
      </c>
      <c r="I393" s="97">
        <v>30</v>
      </c>
      <c r="J393" s="45">
        <v>711000000</v>
      </c>
      <c r="K393" s="45" t="s">
        <v>52</v>
      </c>
      <c r="L393" s="50" t="s">
        <v>165</v>
      </c>
      <c r="M393" s="45" t="s">
        <v>52</v>
      </c>
      <c r="N393" s="58"/>
      <c r="O393" s="45" t="s">
        <v>255</v>
      </c>
      <c r="P393" s="54" t="s">
        <v>256</v>
      </c>
      <c r="Q393" s="50"/>
      <c r="R393" s="60"/>
      <c r="S393" s="60"/>
      <c r="T393" s="52"/>
      <c r="U393" s="52">
        <v>60000000</v>
      </c>
      <c r="V393" s="52">
        <f t="shared" si="15"/>
        <v>67200000</v>
      </c>
      <c r="W393" s="106"/>
      <c r="X393" s="50">
        <v>2017</v>
      </c>
      <c r="Y393" s="45"/>
    </row>
    <row r="394" spans="2:25" ht="38.25" customHeight="1">
      <c r="B394" s="50" t="s">
        <v>469</v>
      </c>
      <c r="C394" s="46" t="s">
        <v>51</v>
      </c>
      <c r="D394" s="79" t="s">
        <v>1811</v>
      </c>
      <c r="E394" s="79" t="s">
        <v>1812</v>
      </c>
      <c r="F394" s="79" t="s">
        <v>1813</v>
      </c>
      <c r="G394" s="79" t="s">
        <v>1810</v>
      </c>
      <c r="H394" s="80" t="s">
        <v>254</v>
      </c>
      <c r="I394" s="97">
        <v>30</v>
      </c>
      <c r="J394" s="45">
        <v>711000000</v>
      </c>
      <c r="K394" s="45" t="s">
        <v>52</v>
      </c>
      <c r="L394" s="50" t="s">
        <v>147</v>
      </c>
      <c r="M394" s="45" t="s">
        <v>52</v>
      </c>
      <c r="N394" s="58"/>
      <c r="O394" s="45" t="s">
        <v>257</v>
      </c>
      <c r="P394" s="54" t="s">
        <v>256</v>
      </c>
      <c r="Q394" s="50"/>
      <c r="R394" s="60"/>
      <c r="S394" s="60"/>
      <c r="T394" s="52"/>
      <c r="U394" s="52">
        <v>10000000</v>
      </c>
      <c r="V394" s="52">
        <f t="shared" si="15"/>
        <v>11200000.000000002</v>
      </c>
      <c r="W394" s="106"/>
      <c r="X394" s="50">
        <v>2017</v>
      </c>
      <c r="Y394" s="45"/>
    </row>
    <row r="395" spans="2:25" ht="38.25" customHeight="1">
      <c r="B395" s="50" t="s">
        <v>470</v>
      </c>
      <c r="C395" s="46" t="s">
        <v>51</v>
      </c>
      <c r="D395" s="79" t="s">
        <v>577</v>
      </c>
      <c r="E395" s="79" t="s">
        <v>578</v>
      </c>
      <c r="F395" s="79" t="s">
        <v>579</v>
      </c>
      <c r="G395" s="79" t="s">
        <v>259</v>
      </c>
      <c r="H395" s="80" t="s">
        <v>254</v>
      </c>
      <c r="I395" s="97">
        <v>50</v>
      </c>
      <c r="J395" s="45">
        <v>711000000</v>
      </c>
      <c r="K395" s="45" t="s">
        <v>52</v>
      </c>
      <c r="L395" s="80" t="s">
        <v>136</v>
      </c>
      <c r="M395" s="45" t="s">
        <v>52</v>
      </c>
      <c r="N395" s="81"/>
      <c r="O395" s="82" t="s">
        <v>252</v>
      </c>
      <c r="P395" s="54" t="s">
        <v>169</v>
      </c>
      <c r="Q395" s="80"/>
      <c r="R395" s="107"/>
      <c r="S395" s="107"/>
      <c r="T395" s="83"/>
      <c r="U395" s="52">
        <v>8586750</v>
      </c>
      <c r="V395" s="52">
        <f t="shared" si="15"/>
        <v>9617160</v>
      </c>
      <c r="W395" s="84"/>
      <c r="X395" s="50">
        <v>2017</v>
      </c>
      <c r="Y395" s="82"/>
    </row>
    <row r="396" spans="2:25" ht="38.25" customHeight="1">
      <c r="B396" s="50" t="s">
        <v>471</v>
      </c>
      <c r="C396" s="46" t="s">
        <v>51</v>
      </c>
      <c r="D396" s="46" t="s">
        <v>67</v>
      </c>
      <c r="E396" s="79" t="s">
        <v>66</v>
      </c>
      <c r="F396" s="79" t="s">
        <v>66</v>
      </c>
      <c r="G396" s="79" t="s">
        <v>483</v>
      </c>
      <c r="H396" s="50" t="s">
        <v>28</v>
      </c>
      <c r="I396" s="50">
        <v>50</v>
      </c>
      <c r="J396" s="45">
        <v>711000000</v>
      </c>
      <c r="K396" s="45" t="s">
        <v>52</v>
      </c>
      <c r="L396" s="50" t="s">
        <v>134</v>
      </c>
      <c r="M396" s="49" t="s">
        <v>37</v>
      </c>
      <c r="N396" s="58"/>
      <c r="O396" s="45" t="s">
        <v>486</v>
      </c>
      <c r="P396" s="54" t="s">
        <v>169</v>
      </c>
      <c r="Q396" s="49"/>
      <c r="R396" s="109"/>
      <c r="S396" s="110"/>
      <c r="T396" s="52"/>
      <c r="U396" s="52">
        <v>1926000</v>
      </c>
      <c r="V396" s="52">
        <f t="shared" si="15"/>
        <v>2157120</v>
      </c>
      <c r="W396" s="86"/>
      <c r="X396" s="79" t="s">
        <v>485</v>
      </c>
      <c r="Y396" s="111"/>
    </row>
    <row r="397" spans="2:25" ht="38.25" customHeight="1">
      <c r="B397" s="50" t="s">
        <v>472</v>
      </c>
      <c r="C397" s="46" t="s">
        <v>51</v>
      </c>
      <c r="D397" s="144" t="s">
        <v>488</v>
      </c>
      <c r="E397" s="79" t="s">
        <v>489</v>
      </c>
      <c r="F397" s="79" t="s">
        <v>489</v>
      </c>
      <c r="G397" s="79" t="s">
        <v>490</v>
      </c>
      <c r="H397" s="112" t="s">
        <v>42</v>
      </c>
      <c r="I397" s="50">
        <v>80</v>
      </c>
      <c r="J397" s="45">
        <v>711000000</v>
      </c>
      <c r="K397" s="45" t="s">
        <v>52</v>
      </c>
      <c r="L397" s="50" t="s">
        <v>31</v>
      </c>
      <c r="M397" s="49" t="s">
        <v>37</v>
      </c>
      <c r="N397" s="58"/>
      <c r="O397" s="45" t="s">
        <v>218</v>
      </c>
      <c r="P397" s="54" t="s">
        <v>169</v>
      </c>
      <c r="Q397" s="49"/>
      <c r="R397" s="109"/>
      <c r="S397" s="110"/>
      <c r="T397" s="52"/>
      <c r="U397" s="52">
        <v>5000000</v>
      </c>
      <c r="V397" s="52">
        <f t="shared" si="15"/>
        <v>5600000.0000000009</v>
      </c>
      <c r="W397" s="58"/>
      <c r="X397" s="50">
        <v>2017</v>
      </c>
      <c r="Y397" s="111"/>
    </row>
    <row r="398" spans="2:25" ht="38.25" customHeight="1">
      <c r="B398" s="50" t="s">
        <v>473</v>
      </c>
      <c r="C398" s="46" t="s">
        <v>51</v>
      </c>
      <c r="D398" s="46" t="s">
        <v>492</v>
      </c>
      <c r="E398" s="79" t="s">
        <v>493</v>
      </c>
      <c r="F398" s="79" t="s">
        <v>493</v>
      </c>
      <c r="G398" s="79" t="s">
        <v>494</v>
      </c>
      <c r="H398" s="50" t="s">
        <v>254</v>
      </c>
      <c r="I398" s="50">
        <v>90</v>
      </c>
      <c r="J398" s="45">
        <v>711000000</v>
      </c>
      <c r="K398" s="45" t="s">
        <v>52</v>
      </c>
      <c r="L398" s="50" t="s">
        <v>29</v>
      </c>
      <c r="M398" s="97" t="s">
        <v>525</v>
      </c>
      <c r="N398" s="58"/>
      <c r="O398" s="45" t="s">
        <v>30</v>
      </c>
      <c r="P398" s="54" t="s">
        <v>169</v>
      </c>
      <c r="Q398" s="50"/>
      <c r="R398" s="58"/>
      <c r="S398" s="58"/>
      <c r="T398" s="52"/>
      <c r="U398" s="52">
        <v>0</v>
      </c>
      <c r="V398" s="52">
        <f t="shared" si="15"/>
        <v>0</v>
      </c>
      <c r="W398" s="58"/>
      <c r="X398" s="50">
        <v>2017</v>
      </c>
      <c r="Y398" s="45">
        <v>7</v>
      </c>
    </row>
    <row r="399" spans="2:25" ht="38.25" customHeight="1">
      <c r="B399" s="50" t="s">
        <v>1864</v>
      </c>
      <c r="C399" s="46" t="s">
        <v>51</v>
      </c>
      <c r="D399" s="46" t="s">
        <v>492</v>
      </c>
      <c r="E399" s="79" t="s">
        <v>493</v>
      </c>
      <c r="F399" s="79" t="s">
        <v>493</v>
      </c>
      <c r="G399" s="79" t="s">
        <v>494</v>
      </c>
      <c r="H399" s="50" t="s">
        <v>28</v>
      </c>
      <c r="I399" s="50">
        <v>90</v>
      </c>
      <c r="J399" s="45">
        <v>711000000</v>
      </c>
      <c r="K399" s="45" t="s">
        <v>52</v>
      </c>
      <c r="L399" s="50" t="s">
        <v>29</v>
      </c>
      <c r="M399" s="97" t="s">
        <v>525</v>
      </c>
      <c r="N399" s="58"/>
      <c r="O399" s="45" t="s">
        <v>30</v>
      </c>
      <c r="P399" s="54" t="s">
        <v>169</v>
      </c>
      <c r="Q399" s="50"/>
      <c r="R399" s="58"/>
      <c r="S399" s="58"/>
      <c r="T399" s="52"/>
      <c r="U399" s="52">
        <v>5328000</v>
      </c>
      <c r="V399" s="52">
        <f t="shared" ref="V399" si="16">U399*1.12</f>
        <v>5967360.0000000009</v>
      </c>
      <c r="W399" s="58"/>
      <c r="X399" s="50">
        <v>2017</v>
      </c>
      <c r="Y399" s="45"/>
    </row>
    <row r="400" spans="2:25" ht="89.25">
      <c r="B400" s="50" t="s">
        <v>474</v>
      </c>
      <c r="C400" s="46" t="s">
        <v>51</v>
      </c>
      <c r="D400" s="46" t="s">
        <v>496</v>
      </c>
      <c r="E400" s="79" t="s">
        <v>497</v>
      </c>
      <c r="F400" s="79" t="s">
        <v>497</v>
      </c>
      <c r="G400" s="79" t="s">
        <v>1019</v>
      </c>
      <c r="H400" s="50" t="s">
        <v>28</v>
      </c>
      <c r="I400" s="50">
        <v>80</v>
      </c>
      <c r="J400" s="45">
        <v>711000000</v>
      </c>
      <c r="K400" s="45" t="s">
        <v>52</v>
      </c>
      <c r="L400" s="45" t="s">
        <v>89</v>
      </c>
      <c r="M400" s="49" t="s">
        <v>37</v>
      </c>
      <c r="N400" s="58"/>
      <c r="O400" s="45" t="s">
        <v>498</v>
      </c>
      <c r="P400" s="54" t="s">
        <v>505</v>
      </c>
      <c r="Q400" s="50"/>
      <c r="R400" s="58"/>
      <c r="S400" s="58"/>
      <c r="T400" s="52"/>
      <c r="U400" s="52">
        <v>20520000</v>
      </c>
      <c r="V400" s="52">
        <f>U400*1.12</f>
        <v>22982400.000000004</v>
      </c>
      <c r="W400" s="58"/>
      <c r="X400" s="50">
        <v>2017</v>
      </c>
      <c r="Y400" s="45"/>
    </row>
    <row r="401" spans="2:25" ht="140.25">
      <c r="B401" s="50" t="s">
        <v>484</v>
      </c>
      <c r="C401" s="46" t="s">
        <v>51</v>
      </c>
      <c r="D401" s="46" t="s">
        <v>499</v>
      </c>
      <c r="E401" s="79" t="s">
        <v>500</v>
      </c>
      <c r="F401" s="79" t="s">
        <v>500</v>
      </c>
      <c r="G401" s="79" t="s">
        <v>501</v>
      </c>
      <c r="H401" s="50" t="s">
        <v>28</v>
      </c>
      <c r="I401" s="50">
        <v>80</v>
      </c>
      <c r="J401" s="45">
        <v>711000000</v>
      </c>
      <c r="K401" s="45" t="s">
        <v>52</v>
      </c>
      <c r="L401" s="50" t="s">
        <v>54</v>
      </c>
      <c r="M401" s="49" t="s">
        <v>37</v>
      </c>
      <c r="N401" s="58"/>
      <c r="O401" s="45" t="s">
        <v>502</v>
      </c>
      <c r="P401" s="54" t="s">
        <v>505</v>
      </c>
      <c r="Q401" s="50"/>
      <c r="R401" s="58"/>
      <c r="S401" s="58"/>
      <c r="T401" s="52"/>
      <c r="U401" s="52">
        <v>11235000</v>
      </c>
      <c r="V401" s="52">
        <f>U401*1.12</f>
        <v>12583200.000000002</v>
      </c>
      <c r="W401" s="90"/>
      <c r="X401" s="79" t="s">
        <v>1836</v>
      </c>
      <c r="Y401" s="45"/>
    </row>
    <row r="402" spans="2:25" ht="38.25" customHeight="1">
      <c r="B402" s="50" t="s">
        <v>491</v>
      </c>
      <c r="C402" s="46" t="s">
        <v>51</v>
      </c>
      <c r="D402" s="79" t="s">
        <v>1814</v>
      </c>
      <c r="E402" s="79" t="s">
        <v>1815</v>
      </c>
      <c r="F402" s="79" t="s">
        <v>1815</v>
      </c>
      <c r="G402" s="79" t="s">
        <v>506</v>
      </c>
      <c r="H402" s="50" t="s">
        <v>28</v>
      </c>
      <c r="I402" s="50">
        <v>90</v>
      </c>
      <c r="J402" s="45">
        <v>711000000</v>
      </c>
      <c r="K402" s="45" t="s">
        <v>52</v>
      </c>
      <c r="L402" s="50" t="s">
        <v>31</v>
      </c>
      <c r="M402" s="49" t="s">
        <v>37</v>
      </c>
      <c r="N402" s="58"/>
      <c r="O402" s="45" t="s">
        <v>30</v>
      </c>
      <c r="P402" s="54" t="s">
        <v>169</v>
      </c>
      <c r="Q402" s="50"/>
      <c r="R402" s="58"/>
      <c r="S402" s="58"/>
      <c r="T402" s="52"/>
      <c r="U402" s="52">
        <v>2000000</v>
      </c>
      <c r="V402" s="52">
        <f>U402*1.12</f>
        <v>2240000</v>
      </c>
      <c r="W402" s="58"/>
      <c r="X402" s="50">
        <v>2017</v>
      </c>
      <c r="Y402" s="45"/>
    </row>
    <row r="403" spans="2:25" ht="38.25" customHeight="1">
      <c r="B403" s="50" t="s">
        <v>495</v>
      </c>
      <c r="C403" s="46" t="s">
        <v>51</v>
      </c>
      <c r="D403" s="46" t="s">
        <v>508</v>
      </c>
      <c r="E403" s="79" t="s">
        <v>509</v>
      </c>
      <c r="F403" s="79" t="s">
        <v>510</v>
      </c>
      <c r="G403" s="79" t="s">
        <v>511</v>
      </c>
      <c r="H403" s="114" t="s">
        <v>28</v>
      </c>
      <c r="I403" s="50">
        <v>90</v>
      </c>
      <c r="J403" s="45" t="s">
        <v>512</v>
      </c>
      <c r="K403" s="45" t="s">
        <v>52</v>
      </c>
      <c r="L403" s="114" t="s">
        <v>29</v>
      </c>
      <c r="M403" s="45" t="s">
        <v>52</v>
      </c>
      <c r="N403" s="96" t="s">
        <v>513</v>
      </c>
      <c r="O403" s="114" t="s">
        <v>30</v>
      </c>
      <c r="P403" s="54" t="s">
        <v>169</v>
      </c>
      <c r="Q403" s="51" t="s">
        <v>513</v>
      </c>
      <c r="R403" s="115" t="s">
        <v>513</v>
      </c>
      <c r="S403" s="116" t="s">
        <v>513</v>
      </c>
      <c r="T403" s="116" t="s">
        <v>513</v>
      </c>
      <c r="U403" s="52">
        <v>1320000</v>
      </c>
      <c r="V403" s="52">
        <f t="shared" ref="V403:V414" si="17">U403*1.12</f>
        <v>1478400.0000000002</v>
      </c>
      <c r="W403" s="52" t="s">
        <v>513</v>
      </c>
      <c r="X403" s="50">
        <v>2017</v>
      </c>
      <c r="Y403" s="45"/>
    </row>
    <row r="404" spans="2:25" ht="38.25" customHeight="1">
      <c r="B404" s="50" t="s">
        <v>503</v>
      </c>
      <c r="C404" s="46" t="s">
        <v>51</v>
      </c>
      <c r="D404" s="46" t="s">
        <v>508</v>
      </c>
      <c r="E404" s="79" t="s">
        <v>509</v>
      </c>
      <c r="F404" s="79" t="s">
        <v>510</v>
      </c>
      <c r="G404" s="79" t="s">
        <v>511</v>
      </c>
      <c r="H404" s="114" t="s">
        <v>28</v>
      </c>
      <c r="I404" s="50">
        <v>90</v>
      </c>
      <c r="J404" s="45" t="s">
        <v>512</v>
      </c>
      <c r="K404" s="45" t="s">
        <v>52</v>
      </c>
      <c r="L404" s="114" t="s">
        <v>29</v>
      </c>
      <c r="M404" s="49" t="s">
        <v>37</v>
      </c>
      <c r="N404" s="96" t="s">
        <v>513</v>
      </c>
      <c r="O404" s="114" t="s">
        <v>30</v>
      </c>
      <c r="P404" s="54" t="s">
        <v>169</v>
      </c>
      <c r="Q404" s="51" t="s">
        <v>513</v>
      </c>
      <c r="R404" s="115" t="s">
        <v>513</v>
      </c>
      <c r="S404" s="116" t="s">
        <v>513</v>
      </c>
      <c r="T404" s="116" t="s">
        <v>513</v>
      </c>
      <c r="U404" s="52">
        <v>1320000</v>
      </c>
      <c r="V404" s="52">
        <f t="shared" si="17"/>
        <v>1478400.0000000002</v>
      </c>
      <c r="W404" s="52" t="s">
        <v>513</v>
      </c>
      <c r="X404" s="50">
        <v>2017</v>
      </c>
      <c r="Y404" s="45"/>
    </row>
    <row r="405" spans="2:25" ht="38.25" customHeight="1">
      <c r="B405" s="50" t="s">
        <v>504</v>
      </c>
      <c r="C405" s="46" t="s">
        <v>51</v>
      </c>
      <c r="D405" s="46" t="s">
        <v>514</v>
      </c>
      <c r="E405" s="79" t="s">
        <v>515</v>
      </c>
      <c r="F405" s="79" t="s">
        <v>516</v>
      </c>
      <c r="G405" s="79" t="s">
        <v>517</v>
      </c>
      <c r="H405" s="114" t="s">
        <v>28</v>
      </c>
      <c r="I405" s="50">
        <v>90</v>
      </c>
      <c r="J405" s="45">
        <v>711000000</v>
      </c>
      <c r="K405" s="45" t="s">
        <v>52</v>
      </c>
      <c r="L405" s="45" t="s">
        <v>29</v>
      </c>
      <c r="M405" s="45" t="s">
        <v>52</v>
      </c>
      <c r="N405" s="45"/>
      <c r="O405" s="45" t="s">
        <v>30</v>
      </c>
      <c r="P405" s="54" t="s">
        <v>169</v>
      </c>
      <c r="Q405" s="45"/>
      <c r="R405" s="45"/>
      <c r="S405" s="45"/>
      <c r="T405" s="45"/>
      <c r="U405" s="52">
        <v>1620000</v>
      </c>
      <c r="V405" s="52">
        <f t="shared" si="17"/>
        <v>1814400.0000000002</v>
      </c>
      <c r="W405" s="45"/>
      <c r="X405" s="50">
        <v>2017</v>
      </c>
      <c r="Y405" s="45"/>
    </row>
    <row r="406" spans="2:25" ht="38.25" customHeight="1">
      <c r="B406" s="50" t="s">
        <v>507</v>
      </c>
      <c r="C406" s="46" t="s">
        <v>51</v>
      </c>
      <c r="D406" s="46" t="s">
        <v>514</v>
      </c>
      <c r="E406" s="79" t="s">
        <v>515</v>
      </c>
      <c r="F406" s="79" t="s">
        <v>516</v>
      </c>
      <c r="G406" s="79" t="s">
        <v>517</v>
      </c>
      <c r="H406" s="114" t="s">
        <v>28</v>
      </c>
      <c r="I406" s="50">
        <v>90</v>
      </c>
      <c r="J406" s="45">
        <v>711000000</v>
      </c>
      <c r="K406" s="45" t="s">
        <v>52</v>
      </c>
      <c r="L406" s="45" t="s">
        <v>29</v>
      </c>
      <c r="M406" s="49" t="s">
        <v>37</v>
      </c>
      <c r="N406" s="45"/>
      <c r="O406" s="45" t="s">
        <v>30</v>
      </c>
      <c r="P406" s="54" t="s">
        <v>169</v>
      </c>
      <c r="Q406" s="45"/>
      <c r="R406" s="45"/>
      <c r="S406" s="45"/>
      <c r="T406" s="45"/>
      <c r="U406" s="52">
        <v>1620000</v>
      </c>
      <c r="V406" s="52">
        <f t="shared" si="17"/>
        <v>1814400.0000000002</v>
      </c>
      <c r="W406" s="45"/>
      <c r="X406" s="50">
        <v>2017</v>
      </c>
      <c r="Y406" s="45"/>
    </row>
    <row r="407" spans="2:25" ht="38.25" customHeight="1">
      <c r="B407" s="50" t="s">
        <v>518</v>
      </c>
      <c r="C407" s="117" t="s">
        <v>51</v>
      </c>
      <c r="D407" s="79" t="s">
        <v>522</v>
      </c>
      <c r="E407" s="79" t="s">
        <v>523</v>
      </c>
      <c r="F407" s="79" t="s">
        <v>523</v>
      </c>
      <c r="G407" s="79" t="s">
        <v>524</v>
      </c>
      <c r="H407" s="97" t="s">
        <v>28</v>
      </c>
      <c r="I407" s="50">
        <v>90</v>
      </c>
      <c r="J407" s="97" t="s">
        <v>512</v>
      </c>
      <c r="K407" s="97" t="s">
        <v>172</v>
      </c>
      <c r="L407" s="45" t="s">
        <v>29</v>
      </c>
      <c r="M407" s="97" t="s">
        <v>525</v>
      </c>
      <c r="N407" s="97" t="s">
        <v>513</v>
      </c>
      <c r="O407" s="45" t="s">
        <v>30</v>
      </c>
      <c r="P407" s="97" t="s">
        <v>169</v>
      </c>
      <c r="Q407" s="97" t="s">
        <v>513</v>
      </c>
      <c r="R407" s="97" t="s">
        <v>513</v>
      </c>
      <c r="S407" s="97" t="s">
        <v>513</v>
      </c>
      <c r="T407" s="97" t="s">
        <v>513</v>
      </c>
      <c r="U407" s="52">
        <v>300000</v>
      </c>
      <c r="V407" s="52">
        <f t="shared" si="17"/>
        <v>336000.00000000006</v>
      </c>
      <c r="W407" s="97" t="s">
        <v>513</v>
      </c>
      <c r="X407" s="50">
        <v>2017</v>
      </c>
      <c r="Y407" s="97" t="s">
        <v>513</v>
      </c>
    </row>
    <row r="408" spans="2:25" ht="38.25" customHeight="1">
      <c r="B408" s="50" t="s">
        <v>519</v>
      </c>
      <c r="C408" s="117" t="s">
        <v>51</v>
      </c>
      <c r="D408" s="79" t="s">
        <v>526</v>
      </c>
      <c r="E408" s="79" t="s">
        <v>527</v>
      </c>
      <c r="F408" s="79" t="s">
        <v>527</v>
      </c>
      <c r="G408" s="79" t="s">
        <v>528</v>
      </c>
      <c r="H408" s="97" t="s">
        <v>28</v>
      </c>
      <c r="I408" s="50">
        <v>90</v>
      </c>
      <c r="J408" s="97" t="s">
        <v>512</v>
      </c>
      <c r="K408" s="97" t="s">
        <v>172</v>
      </c>
      <c r="L408" s="45" t="s">
        <v>29</v>
      </c>
      <c r="M408" s="97" t="s">
        <v>525</v>
      </c>
      <c r="N408" s="97" t="s">
        <v>513</v>
      </c>
      <c r="O408" s="45" t="s">
        <v>30</v>
      </c>
      <c r="P408" s="97" t="s">
        <v>169</v>
      </c>
      <c r="Q408" s="97" t="s">
        <v>513</v>
      </c>
      <c r="R408" s="97" t="s">
        <v>513</v>
      </c>
      <c r="S408" s="97" t="s">
        <v>513</v>
      </c>
      <c r="T408" s="97" t="s">
        <v>513</v>
      </c>
      <c r="U408" s="52">
        <v>533134.28571428568</v>
      </c>
      <c r="V408" s="52">
        <f t="shared" si="17"/>
        <v>597110.4</v>
      </c>
      <c r="W408" s="97" t="s">
        <v>513</v>
      </c>
      <c r="X408" s="50">
        <v>2017</v>
      </c>
      <c r="Y408" s="97" t="s">
        <v>513</v>
      </c>
    </row>
    <row r="409" spans="2:25" ht="38.25" customHeight="1">
      <c r="B409" s="50" t="s">
        <v>520</v>
      </c>
      <c r="C409" s="118" t="s">
        <v>51</v>
      </c>
      <c r="D409" s="144" t="s">
        <v>236</v>
      </c>
      <c r="E409" s="79" t="s">
        <v>237</v>
      </c>
      <c r="F409" s="79" t="s">
        <v>237</v>
      </c>
      <c r="G409" s="79" t="s">
        <v>531</v>
      </c>
      <c r="H409" s="50" t="s">
        <v>42</v>
      </c>
      <c r="I409" s="50">
        <v>90</v>
      </c>
      <c r="J409" s="45">
        <v>711000000</v>
      </c>
      <c r="K409" s="45" t="s">
        <v>52</v>
      </c>
      <c r="L409" s="50" t="s">
        <v>29</v>
      </c>
      <c r="M409" s="54" t="s">
        <v>532</v>
      </c>
      <c r="N409" s="45"/>
      <c r="O409" s="45" t="s">
        <v>30</v>
      </c>
      <c r="P409" s="54" t="s">
        <v>169</v>
      </c>
      <c r="Q409" s="50"/>
      <c r="R409" s="58"/>
      <c r="S409" s="58"/>
      <c r="T409" s="52"/>
      <c r="U409" s="52">
        <v>0</v>
      </c>
      <c r="V409" s="52">
        <f t="shared" si="17"/>
        <v>0</v>
      </c>
      <c r="W409" s="57"/>
      <c r="X409" s="50">
        <v>2017</v>
      </c>
      <c r="Y409" s="97">
        <v>11.14</v>
      </c>
    </row>
    <row r="410" spans="2:25" ht="38.25" customHeight="1">
      <c r="B410" s="50" t="s">
        <v>1844</v>
      </c>
      <c r="C410" s="118" t="s">
        <v>51</v>
      </c>
      <c r="D410" s="79" t="s">
        <v>236</v>
      </c>
      <c r="E410" s="79" t="s">
        <v>237</v>
      </c>
      <c r="F410" s="79" t="s">
        <v>237</v>
      </c>
      <c r="G410" s="79" t="s">
        <v>531</v>
      </c>
      <c r="H410" s="50" t="s">
        <v>42</v>
      </c>
      <c r="I410" s="50">
        <v>90</v>
      </c>
      <c r="J410" s="45">
        <v>711000000</v>
      </c>
      <c r="K410" s="45" t="s">
        <v>52</v>
      </c>
      <c r="L410" s="50" t="s">
        <v>150</v>
      </c>
      <c r="M410" s="54" t="s">
        <v>532</v>
      </c>
      <c r="N410" s="45"/>
      <c r="O410" s="45" t="s">
        <v>576</v>
      </c>
      <c r="P410" s="54" t="s">
        <v>169</v>
      </c>
      <c r="Q410" s="50"/>
      <c r="R410" s="58"/>
      <c r="S410" s="58"/>
      <c r="T410" s="52"/>
      <c r="U410" s="52">
        <v>4200000</v>
      </c>
      <c r="V410" s="52">
        <f t="shared" si="17"/>
        <v>4704000</v>
      </c>
      <c r="W410" s="57"/>
      <c r="X410" s="50">
        <v>2017</v>
      </c>
      <c r="Y410" s="97"/>
    </row>
    <row r="411" spans="2:25" ht="38.25" customHeight="1">
      <c r="B411" s="50" t="s">
        <v>521</v>
      </c>
      <c r="C411" s="118" t="s">
        <v>51</v>
      </c>
      <c r="D411" s="118" t="s">
        <v>534</v>
      </c>
      <c r="E411" s="118" t="s">
        <v>535</v>
      </c>
      <c r="F411" s="118" t="s">
        <v>536</v>
      </c>
      <c r="G411" s="118" t="s">
        <v>537</v>
      </c>
      <c r="H411" s="50" t="s">
        <v>254</v>
      </c>
      <c r="I411" s="50">
        <v>90</v>
      </c>
      <c r="J411" s="45">
        <v>711000000</v>
      </c>
      <c r="K411" s="45" t="s">
        <v>52</v>
      </c>
      <c r="L411" s="50" t="s">
        <v>29</v>
      </c>
      <c r="M411" s="54" t="s">
        <v>532</v>
      </c>
      <c r="N411" s="45"/>
      <c r="O411" s="45" t="s">
        <v>30</v>
      </c>
      <c r="P411" s="54" t="s">
        <v>169</v>
      </c>
      <c r="Q411" s="50"/>
      <c r="R411" s="58"/>
      <c r="S411" s="58"/>
      <c r="T411" s="52"/>
      <c r="U411" s="52">
        <v>0</v>
      </c>
      <c r="V411" s="52">
        <f t="shared" si="17"/>
        <v>0</v>
      </c>
      <c r="W411" s="57"/>
      <c r="X411" s="50">
        <v>2017</v>
      </c>
      <c r="Y411" s="97" t="s">
        <v>1845</v>
      </c>
    </row>
    <row r="412" spans="2:25" ht="38.25" customHeight="1">
      <c r="B412" s="50" t="s">
        <v>1846</v>
      </c>
      <c r="C412" s="118" t="s">
        <v>51</v>
      </c>
      <c r="D412" s="118" t="s">
        <v>534</v>
      </c>
      <c r="E412" s="118" t="s">
        <v>535</v>
      </c>
      <c r="F412" s="118" t="s">
        <v>536</v>
      </c>
      <c r="G412" s="118" t="s">
        <v>537</v>
      </c>
      <c r="H412" s="50" t="s">
        <v>254</v>
      </c>
      <c r="I412" s="50">
        <v>90</v>
      </c>
      <c r="J412" s="45">
        <v>711000000</v>
      </c>
      <c r="K412" s="45" t="s">
        <v>52</v>
      </c>
      <c r="L412" s="50" t="s">
        <v>31</v>
      </c>
      <c r="M412" s="54" t="s">
        <v>532</v>
      </c>
      <c r="N412" s="45"/>
      <c r="O412" s="45" t="s">
        <v>235</v>
      </c>
      <c r="P412" s="54" t="s">
        <v>169</v>
      </c>
      <c r="Q412" s="50"/>
      <c r="R412" s="58"/>
      <c r="S412" s="58"/>
      <c r="T412" s="52"/>
      <c r="U412" s="52">
        <v>2562000</v>
      </c>
      <c r="V412" s="52">
        <f t="shared" si="17"/>
        <v>2869440.0000000005</v>
      </c>
      <c r="W412" s="57"/>
      <c r="X412" s="50">
        <v>2017</v>
      </c>
      <c r="Y412" s="97"/>
    </row>
    <row r="413" spans="2:25" ht="76.5">
      <c r="B413" s="50" t="s">
        <v>529</v>
      </c>
      <c r="C413" s="117" t="s">
        <v>51</v>
      </c>
      <c r="D413" s="154" t="s">
        <v>539</v>
      </c>
      <c r="E413" s="79" t="s">
        <v>540</v>
      </c>
      <c r="F413" s="79" t="s">
        <v>540</v>
      </c>
      <c r="G413" s="90" t="s">
        <v>541</v>
      </c>
      <c r="H413" s="97" t="s">
        <v>254</v>
      </c>
      <c r="I413" s="97">
        <v>80</v>
      </c>
      <c r="J413" s="49">
        <v>711000000</v>
      </c>
      <c r="K413" s="49" t="s">
        <v>52</v>
      </c>
      <c r="L413" s="50" t="s">
        <v>29</v>
      </c>
      <c r="M413" s="49" t="s">
        <v>532</v>
      </c>
      <c r="N413" s="49"/>
      <c r="O413" s="45" t="s">
        <v>30</v>
      </c>
      <c r="P413" s="54" t="s">
        <v>169</v>
      </c>
      <c r="Q413" s="155"/>
      <c r="R413" s="156"/>
      <c r="S413" s="156"/>
      <c r="T413" s="157"/>
      <c r="U413" s="157">
        <v>0</v>
      </c>
      <c r="V413" s="52">
        <f t="shared" si="17"/>
        <v>0</v>
      </c>
      <c r="W413" s="158"/>
      <c r="X413" s="50">
        <v>2017</v>
      </c>
      <c r="Y413" s="97">
        <v>11.14</v>
      </c>
    </row>
    <row r="414" spans="2:25" ht="42" customHeight="1">
      <c r="B414" s="50" t="s">
        <v>1847</v>
      </c>
      <c r="C414" s="117" t="s">
        <v>51</v>
      </c>
      <c r="D414" s="154" t="s">
        <v>539</v>
      </c>
      <c r="E414" s="79" t="s">
        <v>540</v>
      </c>
      <c r="F414" s="79" t="s">
        <v>540</v>
      </c>
      <c r="G414" s="90" t="s">
        <v>541</v>
      </c>
      <c r="H414" s="97" t="s">
        <v>254</v>
      </c>
      <c r="I414" s="97">
        <v>80</v>
      </c>
      <c r="J414" s="49">
        <v>711000000</v>
      </c>
      <c r="K414" s="49" t="s">
        <v>52</v>
      </c>
      <c r="L414" s="50" t="s">
        <v>165</v>
      </c>
      <c r="M414" s="49" t="s">
        <v>532</v>
      </c>
      <c r="N414" s="49"/>
      <c r="O414" s="45" t="s">
        <v>235</v>
      </c>
      <c r="P414" s="54" t="s">
        <v>169</v>
      </c>
      <c r="Q414" s="155"/>
      <c r="R414" s="156"/>
      <c r="S414" s="156"/>
      <c r="T414" s="157"/>
      <c r="U414" s="157">
        <v>500000</v>
      </c>
      <c r="V414" s="52">
        <f t="shared" si="17"/>
        <v>560000</v>
      </c>
      <c r="W414" s="158"/>
      <c r="X414" s="50">
        <v>2017</v>
      </c>
      <c r="Y414" s="97"/>
    </row>
    <row r="415" spans="2:25" ht="76.5">
      <c r="B415" s="50" t="s">
        <v>530</v>
      </c>
      <c r="C415" s="46" t="s">
        <v>51</v>
      </c>
      <c r="D415" s="46" t="s">
        <v>508</v>
      </c>
      <c r="E415" s="79" t="s">
        <v>509</v>
      </c>
      <c r="F415" s="79" t="s">
        <v>510</v>
      </c>
      <c r="G415" s="79" t="s">
        <v>511</v>
      </c>
      <c r="H415" s="114" t="s">
        <v>28</v>
      </c>
      <c r="I415" s="50">
        <v>80</v>
      </c>
      <c r="J415" s="45" t="s">
        <v>512</v>
      </c>
      <c r="K415" s="45" t="s">
        <v>52</v>
      </c>
      <c r="L415" s="114" t="s">
        <v>29</v>
      </c>
      <c r="M415" s="54" t="s">
        <v>532</v>
      </c>
      <c r="N415" s="96" t="s">
        <v>513</v>
      </c>
      <c r="O415" s="114" t="s">
        <v>30</v>
      </c>
      <c r="P415" s="54" t="s">
        <v>169</v>
      </c>
      <c r="Q415" s="51" t="s">
        <v>513</v>
      </c>
      <c r="R415" s="115" t="s">
        <v>513</v>
      </c>
      <c r="S415" s="116" t="s">
        <v>513</v>
      </c>
      <c r="T415" s="116" t="s">
        <v>513</v>
      </c>
      <c r="U415" s="52">
        <v>0</v>
      </c>
      <c r="V415" s="52">
        <f t="shared" ref="V415:V429" si="18">U415*1.12</f>
        <v>0</v>
      </c>
      <c r="W415" s="52" t="s">
        <v>513</v>
      </c>
      <c r="X415" s="50">
        <v>2017</v>
      </c>
      <c r="Y415" s="45">
        <v>11.14</v>
      </c>
    </row>
    <row r="416" spans="2:25" ht="76.5">
      <c r="B416" s="50" t="s">
        <v>1849</v>
      </c>
      <c r="C416" s="46" t="s">
        <v>51</v>
      </c>
      <c r="D416" s="46" t="s">
        <v>508</v>
      </c>
      <c r="E416" s="79" t="s">
        <v>509</v>
      </c>
      <c r="F416" s="79" t="s">
        <v>510</v>
      </c>
      <c r="G416" s="79" t="s">
        <v>511</v>
      </c>
      <c r="H416" s="114" t="s">
        <v>28</v>
      </c>
      <c r="I416" s="50">
        <v>80</v>
      </c>
      <c r="J416" s="45" t="s">
        <v>512</v>
      </c>
      <c r="K416" s="45" t="s">
        <v>52</v>
      </c>
      <c r="L416" s="50" t="s">
        <v>85</v>
      </c>
      <c r="M416" s="54" t="s">
        <v>532</v>
      </c>
      <c r="N416" s="96" t="s">
        <v>513</v>
      </c>
      <c r="O416" s="45" t="s">
        <v>1848</v>
      </c>
      <c r="P416" s="54" t="s">
        <v>169</v>
      </c>
      <c r="Q416" s="51" t="s">
        <v>513</v>
      </c>
      <c r="R416" s="115" t="s">
        <v>513</v>
      </c>
      <c r="S416" s="116" t="s">
        <v>513</v>
      </c>
      <c r="T416" s="116" t="s">
        <v>513</v>
      </c>
      <c r="U416" s="52">
        <v>720000</v>
      </c>
      <c r="V416" s="52">
        <f t="shared" si="18"/>
        <v>806400.00000000012</v>
      </c>
      <c r="W416" s="52" t="s">
        <v>513</v>
      </c>
      <c r="X416" s="50">
        <v>2017</v>
      </c>
      <c r="Y416" s="45"/>
    </row>
    <row r="417" spans="2:25" ht="76.5">
      <c r="B417" s="50" t="s">
        <v>533</v>
      </c>
      <c r="C417" s="46" t="s">
        <v>51</v>
      </c>
      <c r="D417" s="46" t="s">
        <v>514</v>
      </c>
      <c r="E417" s="79" t="s">
        <v>515</v>
      </c>
      <c r="F417" s="79" t="s">
        <v>516</v>
      </c>
      <c r="G417" s="79" t="s">
        <v>517</v>
      </c>
      <c r="H417" s="114" t="s">
        <v>28</v>
      </c>
      <c r="I417" s="45">
        <v>80</v>
      </c>
      <c r="J417" s="45">
        <v>711000000</v>
      </c>
      <c r="K417" s="45" t="s">
        <v>52</v>
      </c>
      <c r="L417" s="45" t="s">
        <v>29</v>
      </c>
      <c r="M417" s="49" t="s">
        <v>532</v>
      </c>
      <c r="N417" s="45"/>
      <c r="O417" s="45" t="s">
        <v>30</v>
      </c>
      <c r="P417" s="54" t="s">
        <v>169</v>
      </c>
      <c r="Q417" s="45"/>
      <c r="R417" s="45"/>
      <c r="S417" s="45"/>
      <c r="T417" s="45"/>
      <c r="U417" s="52">
        <v>0</v>
      </c>
      <c r="V417" s="52">
        <f t="shared" si="18"/>
        <v>0</v>
      </c>
      <c r="W417" s="45"/>
      <c r="X417" s="50">
        <v>2017</v>
      </c>
      <c r="Y417" s="45">
        <v>11.14</v>
      </c>
    </row>
    <row r="418" spans="2:25" ht="76.5">
      <c r="B418" s="50" t="s">
        <v>1850</v>
      </c>
      <c r="C418" s="46" t="s">
        <v>51</v>
      </c>
      <c r="D418" s="46" t="s">
        <v>514</v>
      </c>
      <c r="E418" s="79" t="s">
        <v>515</v>
      </c>
      <c r="F418" s="79" t="s">
        <v>516</v>
      </c>
      <c r="G418" s="79" t="s">
        <v>517</v>
      </c>
      <c r="H418" s="114" t="s">
        <v>28</v>
      </c>
      <c r="I418" s="45">
        <v>80</v>
      </c>
      <c r="J418" s="45">
        <v>711000000</v>
      </c>
      <c r="K418" s="45" t="s">
        <v>52</v>
      </c>
      <c r="L418" s="50" t="s">
        <v>85</v>
      </c>
      <c r="M418" s="49" t="s">
        <v>532</v>
      </c>
      <c r="N418" s="45"/>
      <c r="O418" s="45" t="s">
        <v>1848</v>
      </c>
      <c r="P418" s="54" t="s">
        <v>169</v>
      </c>
      <c r="Q418" s="45"/>
      <c r="R418" s="45"/>
      <c r="S418" s="45"/>
      <c r="T418" s="45"/>
      <c r="U418" s="52">
        <v>300000</v>
      </c>
      <c r="V418" s="52">
        <f t="shared" si="18"/>
        <v>336000.00000000006</v>
      </c>
      <c r="W418" s="45"/>
      <c r="X418" s="50">
        <v>2017</v>
      </c>
      <c r="Y418" s="45"/>
    </row>
    <row r="419" spans="2:25" ht="127.5">
      <c r="B419" s="50" t="s">
        <v>538</v>
      </c>
      <c r="C419" s="46" t="s">
        <v>51</v>
      </c>
      <c r="D419" s="46" t="s">
        <v>545</v>
      </c>
      <c r="E419" s="79" t="s">
        <v>546</v>
      </c>
      <c r="F419" s="79" t="s">
        <v>546</v>
      </c>
      <c r="G419" s="79" t="s">
        <v>547</v>
      </c>
      <c r="H419" s="50" t="s">
        <v>28</v>
      </c>
      <c r="I419" s="50">
        <v>90</v>
      </c>
      <c r="J419" s="45">
        <v>711000000</v>
      </c>
      <c r="K419" s="45" t="s">
        <v>52</v>
      </c>
      <c r="L419" s="50" t="s">
        <v>150</v>
      </c>
      <c r="M419" s="45" t="s">
        <v>52</v>
      </c>
      <c r="N419" s="45"/>
      <c r="O419" s="45" t="s">
        <v>550</v>
      </c>
      <c r="P419" s="45" t="s">
        <v>548</v>
      </c>
      <c r="Q419" s="50"/>
      <c r="R419" s="58"/>
      <c r="S419" s="58"/>
      <c r="T419" s="52"/>
      <c r="U419" s="52">
        <v>204000</v>
      </c>
      <c r="V419" s="52">
        <f t="shared" si="18"/>
        <v>228480.00000000003</v>
      </c>
      <c r="W419" s="58"/>
      <c r="X419" s="79" t="s">
        <v>549</v>
      </c>
      <c r="Y419" s="45"/>
    </row>
    <row r="420" spans="2:25" ht="51">
      <c r="B420" s="50" t="s">
        <v>542</v>
      </c>
      <c r="C420" s="46" t="s">
        <v>51</v>
      </c>
      <c r="D420" s="46" t="s">
        <v>492</v>
      </c>
      <c r="E420" s="79" t="s">
        <v>493</v>
      </c>
      <c r="F420" s="79" t="s">
        <v>493</v>
      </c>
      <c r="G420" s="79" t="s">
        <v>553</v>
      </c>
      <c r="H420" s="50" t="s">
        <v>28</v>
      </c>
      <c r="I420" s="50">
        <v>90</v>
      </c>
      <c r="J420" s="45">
        <v>711000000</v>
      </c>
      <c r="K420" s="45" t="s">
        <v>52</v>
      </c>
      <c r="L420" s="50" t="s">
        <v>29</v>
      </c>
      <c r="M420" s="45" t="s">
        <v>52</v>
      </c>
      <c r="N420" s="58"/>
      <c r="O420" s="45" t="s">
        <v>30</v>
      </c>
      <c r="P420" s="54" t="s">
        <v>169</v>
      </c>
      <c r="Q420" s="50"/>
      <c r="R420" s="58"/>
      <c r="S420" s="58"/>
      <c r="T420" s="52"/>
      <c r="U420" s="52">
        <v>66000000</v>
      </c>
      <c r="V420" s="52">
        <f t="shared" si="18"/>
        <v>73920000</v>
      </c>
      <c r="W420" s="58"/>
      <c r="X420" s="50">
        <v>2017</v>
      </c>
      <c r="Y420" s="45"/>
    </row>
    <row r="421" spans="2:25" ht="38.25">
      <c r="B421" s="50" t="s">
        <v>543</v>
      </c>
      <c r="C421" s="47" t="s">
        <v>51</v>
      </c>
      <c r="D421" s="46" t="s">
        <v>554</v>
      </c>
      <c r="E421" s="79" t="s">
        <v>555</v>
      </c>
      <c r="F421" s="79" t="s">
        <v>555</v>
      </c>
      <c r="G421" s="79" t="s">
        <v>556</v>
      </c>
      <c r="H421" s="50" t="s">
        <v>28</v>
      </c>
      <c r="I421" s="45">
        <v>80</v>
      </c>
      <c r="J421" s="45">
        <v>711000000</v>
      </c>
      <c r="K421" s="45" t="s">
        <v>52</v>
      </c>
      <c r="L421" s="45" t="s">
        <v>88</v>
      </c>
      <c r="M421" s="45" t="s">
        <v>52</v>
      </c>
      <c r="N421" s="50"/>
      <c r="O421" s="45" t="s">
        <v>30</v>
      </c>
      <c r="P421" s="54" t="s">
        <v>169</v>
      </c>
      <c r="Q421" s="91"/>
      <c r="R421" s="91"/>
      <c r="S421" s="50"/>
      <c r="T421" s="52"/>
      <c r="U421" s="52">
        <v>96000</v>
      </c>
      <c r="V421" s="52">
        <f t="shared" si="18"/>
        <v>107520.00000000001</v>
      </c>
      <c r="W421" s="57"/>
      <c r="X421" s="50">
        <v>2017</v>
      </c>
      <c r="Y421" s="97"/>
    </row>
    <row r="422" spans="2:25" ht="38.25">
      <c r="B422" s="50" t="s">
        <v>544</v>
      </c>
      <c r="C422" s="46" t="s">
        <v>51</v>
      </c>
      <c r="D422" s="46" t="s">
        <v>558</v>
      </c>
      <c r="E422" s="79" t="s">
        <v>559</v>
      </c>
      <c r="F422" s="79" t="s">
        <v>559</v>
      </c>
      <c r="G422" s="79" t="s">
        <v>560</v>
      </c>
      <c r="H422" s="50" t="s">
        <v>28</v>
      </c>
      <c r="I422" s="50">
        <v>90</v>
      </c>
      <c r="J422" s="45">
        <v>711000000</v>
      </c>
      <c r="K422" s="45" t="s">
        <v>52</v>
      </c>
      <c r="L422" s="50" t="s">
        <v>29</v>
      </c>
      <c r="M422" s="45" t="s">
        <v>52</v>
      </c>
      <c r="N422" s="58"/>
      <c r="O422" s="45" t="s">
        <v>30</v>
      </c>
      <c r="P422" s="54" t="s">
        <v>169</v>
      </c>
      <c r="Q422" s="50"/>
      <c r="R422" s="58"/>
      <c r="S422" s="58"/>
      <c r="T422" s="52"/>
      <c r="U422" s="52">
        <v>0</v>
      </c>
      <c r="V422" s="52">
        <f t="shared" si="18"/>
        <v>0</v>
      </c>
      <c r="W422" s="58"/>
      <c r="X422" s="50">
        <v>2017</v>
      </c>
      <c r="Y422" s="45">
        <v>11.14</v>
      </c>
    </row>
    <row r="423" spans="2:25" ht="38.25">
      <c r="B423" s="50" t="s">
        <v>1851</v>
      </c>
      <c r="C423" s="46" t="s">
        <v>51</v>
      </c>
      <c r="D423" s="46" t="s">
        <v>558</v>
      </c>
      <c r="E423" s="79" t="s">
        <v>559</v>
      </c>
      <c r="F423" s="79" t="s">
        <v>559</v>
      </c>
      <c r="G423" s="79" t="s">
        <v>560</v>
      </c>
      <c r="H423" s="50" t="s">
        <v>28</v>
      </c>
      <c r="I423" s="50">
        <v>90</v>
      </c>
      <c r="J423" s="45">
        <v>711000000</v>
      </c>
      <c r="K423" s="45" t="s">
        <v>52</v>
      </c>
      <c r="L423" s="50" t="s">
        <v>31</v>
      </c>
      <c r="M423" s="45" t="s">
        <v>52</v>
      </c>
      <c r="N423" s="58"/>
      <c r="O423" s="45" t="s">
        <v>1848</v>
      </c>
      <c r="P423" s="54" t="s">
        <v>169</v>
      </c>
      <c r="Q423" s="50"/>
      <c r="R423" s="58"/>
      <c r="S423" s="58"/>
      <c r="T423" s="52"/>
      <c r="U423" s="52">
        <v>960000</v>
      </c>
      <c r="V423" s="52">
        <f t="shared" si="18"/>
        <v>1075200</v>
      </c>
      <c r="W423" s="58"/>
      <c r="X423" s="50">
        <v>2017</v>
      </c>
      <c r="Y423" s="45"/>
    </row>
    <row r="424" spans="2:25" ht="38.25">
      <c r="B424" s="50" t="s">
        <v>551</v>
      </c>
      <c r="C424" s="46" t="s">
        <v>51</v>
      </c>
      <c r="D424" s="46" t="s">
        <v>569</v>
      </c>
      <c r="E424" s="79" t="s">
        <v>561</v>
      </c>
      <c r="F424" s="79" t="s">
        <v>561</v>
      </c>
      <c r="G424" s="79" t="s">
        <v>570</v>
      </c>
      <c r="H424" s="80" t="s">
        <v>28</v>
      </c>
      <c r="I424" s="80">
        <v>90</v>
      </c>
      <c r="J424" s="45">
        <v>711000000</v>
      </c>
      <c r="K424" s="45" t="s">
        <v>52</v>
      </c>
      <c r="L424" s="50" t="s">
        <v>29</v>
      </c>
      <c r="M424" s="45" t="s">
        <v>52</v>
      </c>
      <c r="N424" s="81"/>
      <c r="O424" s="45" t="s">
        <v>30</v>
      </c>
      <c r="P424" s="54" t="s">
        <v>505</v>
      </c>
      <c r="Q424" s="80"/>
      <c r="R424" s="107"/>
      <c r="S424" s="107"/>
      <c r="T424" s="83"/>
      <c r="U424" s="52">
        <v>700000</v>
      </c>
      <c r="V424" s="52">
        <f t="shared" si="18"/>
        <v>784000.00000000012</v>
      </c>
      <c r="W424" s="84"/>
      <c r="X424" s="50">
        <v>2017</v>
      </c>
      <c r="Y424" s="82"/>
    </row>
    <row r="425" spans="2:25" ht="89.25">
      <c r="B425" s="50" t="s">
        <v>552</v>
      </c>
      <c r="C425" s="46" t="s">
        <v>51</v>
      </c>
      <c r="D425" s="46" t="s">
        <v>573</v>
      </c>
      <c r="E425" s="46" t="s">
        <v>562</v>
      </c>
      <c r="F425" s="46" t="s">
        <v>562</v>
      </c>
      <c r="G425" s="46" t="s">
        <v>562</v>
      </c>
      <c r="H425" s="80" t="s">
        <v>28</v>
      </c>
      <c r="I425" s="80">
        <v>80</v>
      </c>
      <c r="J425" s="45">
        <v>711000000</v>
      </c>
      <c r="K425" s="45" t="s">
        <v>52</v>
      </c>
      <c r="L425" s="50" t="s">
        <v>29</v>
      </c>
      <c r="M425" s="45" t="s">
        <v>52</v>
      </c>
      <c r="N425" s="81"/>
      <c r="O425" s="45" t="s">
        <v>30</v>
      </c>
      <c r="P425" s="54" t="s">
        <v>169</v>
      </c>
      <c r="Q425" s="80"/>
      <c r="R425" s="107"/>
      <c r="S425" s="107"/>
      <c r="T425" s="83"/>
      <c r="U425" s="52">
        <v>2000000</v>
      </c>
      <c r="V425" s="52">
        <f t="shared" si="18"/>
        <v>2240000</v>
      </c>
      <c r="W425" s="58"/>
      <c r="X425" s="50">
        <v>2017</v>
      </c>
      <c r="Y425" s="96"/>
    </row>
    <row r="426" spans="2:25" ht="38.25">
      <c r="B426" s="50" t="s">
        <v>557</v>
      </c>
      <c r="C426" s="46" t="s">
        <v>51</v>
      </c>
      <c r="D426" s="46" t="s">
        <v>571</v>
      </c>
      <c r="E426" s="46" t="s">
        <v>572</v>
      </c>
      <c r="F426" s="46" t="s">
        <v>572</v>
      </c>
      <c r="G426" s="46" t="s">
        <v>572</v>
      </c>
      <c r="H426" s="80" t="s">
        <v>28</v>
      </c>
      <c r="I426" s="80">
        <v>80</v>
      </c>
      <c r="J426" s="45">
        <v>711000000</v>
      </c>
      <c r="K426" s="45" t="s">
        <v>52</v>
      </c>
      <c r="L426" s="50" t="s">
        <v>29</v>
      </c>
      <c r="M426" s="45" t="s">
        <v>52</v>
      </c>
      <c r="N426" s="81"/>
      <c r="O426" s="45" t="s">
        <v>30</v>
      </c>
      <c r="P426" s="54" t="s">
        <v>169</v>
      </c>
      <c r="Q426" s="80"/>
      <c r="R426" s="107"/>
      <c r="S426" s="107"/>
      <c r="T426" s="83"/>
      <c r="U426" s="52">
        <v>1000000</v>
      </c>
      <c r="V426" s="52">
        <f t="shared" si="18"/>
        <v>1120000</v>
      </c>
      <c r="W426" s="58"/>
      <c r="X426" s="50">
        <v>2017</v>
      </c>
      <c r="Y426" s="96"/>
    </row>
    <row r="427" spans="2:25" ht="38.25">
      <c r="B427" s="50" t="s">
        <v>563</v>
      </c>
      <c r="C427" s="46" t="s">
        <v>51</v>
      </c>
      <c r="D427" s="46" t="s">
        <v>574</v>
      </c>
      <c r="E427" s="79" t="s">
        <v>575</v>
      </c>
      <c r="F427" s="79" t="s">
        <v>575</v>
      </c>
      <c r="G427" s="79" t="s">
        <v>575</v>
      </c>
      <c r="H427" s="80" t="s">
        <v>28</v>
      </c>
      <c r="I427" s="80">
        <v>80</v>
      </c>
      <c r="J427" s="45">
        <v>711000000</v>
      </c>
      <c r="K427" s="45" t="s">
        <v>52</v>
      </c>
      <c r="L427" s="50" t="s">
        <v>87</v>
      </c>
      <c r="M427" s="45" t="s">
        <v>52</v>
      </c>
      <c r="N427" s="81"/>
      <c r="O427" s="45" t="s">
        <v>576</v>
      </c>
      <c r="P427" s="54" t="s">
        <v>169</v>
      </c>
      <c r="Q427" s="80"/>
      <c r="R427" s="107"/>
      <c r="S427" s="107"/>
      <c r="T427" s="83"/>
      <c r="U427" s="52">
        <v>1000000</v>
      </c>
      <c r="V427" s="52">
        <f t="shared" si="18"/>
        <v>1120000</v>
      </c>
      <c r="W427" s="60"/>
      <c r="X427" s="50">
        <v>2017</v>
      </c>
      <c r="Y427" s="58"/>
    </row>
    <row r="428" spans="2:25" ht="76.5">
      <c r="B428" s="50" t="s">
        <v>564</v>
      </c>
      <c r="C428" s="46" t="s">
        <v>51</v>
      </c>
      <c r="D428" s="79" t="s">
        <v>580</v>
      </c>
      <c r="E428" s="79" t="s">
        <v>581</v>
      </c>
      <c r="F428" s="79" t="s">
        <v>581</v>
      </c>
      <c r="G428" s="79" t="s">
        <v>582</v>
      </c>
      <c r="H428" s="80" t="s">
        <v>28</v>
      </c>
      <c r="I428" s="80">
        <v>80</v>
      </c>
      <c r="J428" s="45">
        <v>711000000</v>
      </c>
      <c r="K428" s="45" t="s">
        <v>52</v>
      </c>
      <c r="L428" s="50" t="s">
        <v>134</v>
      </c>
      <c r="M428" s="45" t="s">
        <v>52</v>
      </c>
      <c r="N428" s="81"/>
      <c r="O428" s="45" t="s">
        <v>576</v>
      </c>
      <c r="P428" s="54" t="s">
        <v>169</v>
      </c>
      <c r="Q428" s="80"/>
      <c r="R428" s="107"/>
      <c r="S428" s="107"/>
      <c r="T428" s="83"/>
      <c r="U428" s="52">
        <v>5000000</v>
      </c>
      <c r="V428" s="52">
        <f t="shared" si="18"/>
        <v>5600000.0000000009</v>
      </c>
      <c r="W428" s="60"/>
      <c r="X428" s="50">
        <v>2017</v>
      </c>
      <c r="Y428" s="58"/>
    </row>
    <row r="429" spans="2:25" ht="89.25">
      <c r="B429" s="50" t="s">
        <v>565</v>
      </c>
      <c r="C429" s="47" t="s">
        <v>51</v>
      </c>
      <c r="D429" s="46" t="s">
        <v>799</v>
      </c>
      <c r="E429" s="46" t="s">
        <v>800</v>
      </c>
      <c r="F429" s="46" t="s">
        <v>800</v>
      </c>
      <c r="G429" s="79" t="s">
        <v>801</v>
      </c>
      <c r="H429" s="97" t="s">
        <v>28</v>
      </c>
      <c r="I429" s="97">
        <v>80</v>
      </c>
      <c r="J429" s="45">
        <v>711000000</v>
      </c>
      <c r="K429" s="45" t="s">
        <v>52</v>
      </c>
      <c r="L429" s="50" t="s">
        <v>136</v>
      </c>
      <c r="M429" s="49" t="s">
        <v>37</v>
      </c>
      <c r="N429" s="45"/>
      <c r="O429" s="45" t="s">
        <v>258</v>
      </c>
      <c r="P429" s="54" t="s">
        <v>169</v>
      </c>
      <c r="Q429" s="50"/>
      <c r="R429" s="59"/>
      <c r="S429" s="59"/>
      <c r="T429" s="52"/>
      <c r="U429" s="52">
        <v>1605000</v>
      </c>
      <c r="V429" s="52">
        <f t="shared" si="18"/>
        <v>1797600.0000000002</v>
      </c>
      <c r="W429" s="87"/>
      <c r="X429" s="50">
        <v>2017</v>
      </c>
      <c r="Y429" s="97"/>
    </row>
    <row r="430" spans="2:25" ht="76.5">
      <c r="B430" s="50" t="s">
        <v>566</v>
      </c>
      <c r="C430" s="47" t="s">
        <v>51</v>
      </c>
      <c r="D430" s="46" t="s">
        <v>260</v>
      </c>
      <c r="E430" s="46" t="s">
        <v>261</v>
      </c>
      <c r="F430" s="46" t="s">
        <v>262</v>
      </c>
      <c r="G430" s="118" t="s">
        <v>804</v>
      </c>
      <c r="H430" s="97" t="s">
        <v>28</v>
      </c>
      <c r="I430" s="97">
        <v>100</v>
      </c>
      <c r="J430" s="45">
        <v>711000000</v>
      </c>
      <c r="K430" s="45" t="s">
        <v>52</v>
      </c>
      <c r="L430" s="50" t="s">
        <v>88</v>
      </c>
      <c r="M430" s="45" t="s">
        <v>52</v>
      </c>
      <c r="N430" s="45"/>
      <c r="O430" s="45" t="s">
        <v>30</v>
      </c>
      <c r="P430" s="54" t="s">
        <v>169</v>
      </c>
      <c r="Q430" s="50"/>
      <c r="R430" s="59"/>
      <c r="S430" s="59"/>
      <c r="T430" s="52"/>
      <c r="U430" s="52">
        <v>500000</v>
      </c>
      <c r="V430" s="52">
        <f t="shared" ref="V430:V456" si="19">U430*1.12</f>
        <v>560000</v>
      </c>
      <c r="W430" s="87"/>
      <c r="X430" s="50">
        <v>2017</v>
      </c>
      <c r="Y430" s="97"/>
    </row>
    <row r="431" spans="2:25" ht="63.75">
      <c r="B431" s="50" t="s">
        <v>567</v>
      </c>
      <c r="C431" s="46" t="s">
        <v>51</v>
      </c>
      <c r="D431" s="79" t="s">
        <v>828</v>
      </c>
      <c r="E431" s="79" t="s">
        <v>829</v>
      </c>
      <c r="F431" s="79" t="s">
        <v>829</v>
      </c>
      <c r="G431" s="79" t="s">
        <v>807</v>
      </c>
      <c r="H431" s="50" t="s">
        <v>28</v>
      </c>
      <c r="I431" s="50">
        <v>100</v>
      </c>
      <c r="J431" s="45">
        <v>711000000</v>
      </c>
      <c r="K431" s="45" t="s">
        <v>52</v>
      </c>
      <c r="L431" s="50" t="s">
        <v>88</v>
      </c>
      <c r="M431" s="45" t="s">
        <v>52</v>
      </c>
      <c r="N431" s="58"/>
      <c r="O431" s="45" t="s">
        <v>30</v>
      </c>
      <c r="P431" s="91" t="s">
        <v>808</v>
      </c>
      <c r="Q431" s="50"/>
      <c r="R431" s="58"/>
      <c r="S431" s="58"/>
      <c r="T431" s="52"/>
      <c r="U431" s="52">
        <v>3088800</v>
      </c>
      <c r="V431" s="52">
        <f t="shared" si="19"/>
        <v>3459456.0000000005</v>
      </c>
      <c r="W431" s="58"/>
      <c r="X431" s="50">
        <v>2017</v>
      </c>
      <c r="Y431" s="60"/>
    </row>
    <row r="432" spans="2:25" ht="51">
      <c r="B432" s="50" t="s">
        <v>568</v>
      </c>
      <c r="C432" s="46" t="s">
        <v>51</v>
      </c>
      <c r="D432" s="46" t="s">
        <v>809</v>
      </c>
      <c r="E432" s="79" t="s">
        <v>810</v>
      </c>
      <c r="F432" s="79" t="s">
        <v>810</v>
      </c>
      <c r="G432" s="79" t="s">
        <v>811</v>
      </c>
      <c r="H432" s="50" t="s">
        <v>28</v>
      </c>
      <c r="I432" s="50">
        <v>100</v>
      </c>
      <c r="J432" s="45">
        <v>711000000</v>
      </c>
      <c r="K432" s="45" t="s">
        <v>52</v>
      </c>
      <c r="L432" s="50" t="s">
        <v>88</v>
      </c>
      <c r="M432" s="45" t="s">
        <v>52</v>
      </c>
      <c r="N432" s="58"/>
      <c r="O432" s="45" t="s">
        <v>30</v>
      </c>
      <c r="P432" s="91" t="s">
        <v>808</v>
      </c>
      <c r="Q432" s="50"/>
      <c r="R432" s="58"/>
      <c r="S432" s="58"/>
      <c r="T432" s="52"/>
      <c r="U432" s="52">
        <v>4838625</v>
      </c>
      <c r="V432" s="52">
        <f t="shared" si="19"/>
        <v>5419260.0000000009</v>
      </c>
      <c r="W432" s="58"/>
      <c r="X432" s="50">
        <v>2017</v>
      </c>
      <c r="Y432" s="111"/>
    </row>
    <row r="433" spans="2:25" ht="114.75">
      <c r="B433" s="50" t="s">
        <v>802</v>
      </c>
      <c r="C433" s="46" t="s">
        <v>51</v>
      </c>
      <c r="D433" s="46" t="s">
        <v>812</v>
      </c>
      <c r="E433" s="79" t="s">
        <v>813</v>
      </c>
      <c r="F433" s="79" t="s">
        <v>813</v>
      </c>
      <c r="G433" s="79" t="s">
        <v>814</v>
      </c>
      <c r="H433" s="50" t="s">
        <v>28</v>
      </c>
      <c r="I433" s="50">
        <v>100</v>
      </c>
      <c r="J433" s="45">
        <v>711000000</v>
      </c>
      <c r="K433" s="45" t="s">
        <v>52</v>
      </c>
      <c r="L433" s="50" t="s">
        <v>88</v>
      </c>
      <c r="M433" s="45" t="s">
        <v>52</v>
      </c>
      <c r="N433" s="58"/>
      <c r="O433" s="45" t="s">
        <v>30</v>
      </c>
      <c r="P433" s="91" t="s">
        <v>808</v>
      </c>
      <c r="Q433" s="50"/>
      <c r="R433" s="58"/>
      <c r="S433" s="58"/>
      <c r="T433" s="52"/>
      <c r="U433" s="52">
        <v>1790000</v>
      </c>
      <c r="V433" s="52">
        <f t="shared" si="19"/>
        <v>2004800.0000000002</v>
      </c>
      <c r="W433" s="58"/>
      <c r="X433" s="50">
        <v>2017</v>
      </c>
      <c r="Y433" s="60"/>
    </row>
    <row r="434" spans="2:25" ht="63.75">
      <c r="B434" s="50" t="s">
        <v>803</v>
      </c>
      <c r="C434" s="46" t="s">
        <v>51</v>
      </c>
      <c r="D434" s="79" t="s">
        <v>828</v>
      </c>
      <c r="E434" s="79" t="s">
        <v>829</v>
      </c>
      <c r="F434" s="79" t="s">
        <v>829</v>
      </c>
      <c r="G434" s="79" t="s">
        <v>818</v>
      </c>
      <c r="H434" s="50" t="s">
        <v>42</v>
      </c>
      <c r="I434" s="50">
        <v>80</v>
      </c>
      <c r="J434" s="45">
        <v>711000000</v>
      </c>
      <c r="K434" s="45" t="s">
        <v>52</v>
      </c>
      <c r="L434" s="50" t="s">
        <v>29</v>
      </c>
      <c r="M434" s="45" t="s">
        <v>52</v>
      </c>
      <c r="N434" s="45"/>
      <c r="O434" s="45" t="s">
        <v>30</v>
      </c>
      <c r="P434" s="54" t="s">
        <v>169</v>
      </c>
      <c r="Q434" s="50"/>
      <c r="R434" s="58"/>
      <c r="S434" s="58"/>
      <c r="T434" s="52"/>
      <c r="U434" s="52">
        <v>0</v>
      </c>
      <c r="V434" s="52">
        <f t="shared" si="19"/>
        <v>0</v>
      </c>
      <c r="W434" s="57"/>
      <c r="X434" s="50">
        <v>2017</v>
      </c>
      <c r="Y434" s="45">
        <v>11.14</v>
      </c>
    </row>
    <row r="435" spans="2:25" ht="63.75">
      <c r="B435" s="50" t="s">
        <v>1852</v>
      </c>
      <c r="C435" s="46" t="s">
        <v>51</v>
      </c>
      <c r="D435" s="79" t="s">
        <v>828</v>
      </c>
      <c r="E435" s="79" t="s">
        <v>829</v>
      </c>
      <c r="F435" s="79" t="s">
        <v>829</v>
      </c>
      <c r="G435" s="79" t="s">
        <v>818</v>
      </c>
      <c r="H435" s="50" t="s">
        <v>42</v>
      </c>
      <c r="I435" s="50">
        <v>80</v>
      </c>
      <c r="J435" s="45">
        <v>711000000</v>
      </c>
      <c r="K435" s="45" t="s">
        <v>52</v>
      </c>
      <c r="L435" s="50" t="s">
        <v>85</v>
      </c>
      <c r="M435" s="45" t="s">
        <v>52</v>
      </c>
      <c r="N435" s="45"/>
      <c r="O435" s="45" t="s">
        <v>1848</v>
      </c>
      <c r="P435" s="54" t="s">
        <v>169</v>
      </c>
      <c r="Q435" s="50"/>
      <c r="R435" s="58"/>
      <c r="S435" s="58"/>
      <c r="T435" s="52"/>
      <c r="U435" s="52">
        <v>3000000</v>
      </c>
      <c r="V435" s="52">
        <f t="shared" si="19"/>
        <v>3360000.0000000005</v>
      </c>
      <c r="W435" s="57"/>
      <c r="X435" s="50">
        <v>2017</v>
      </c>
      <c r="Y435" s="45"/>
    </row>
    <row r="436" spans="2:25" ht="51">
      <c r="B436" s="50" t="s">
        <v>815</v>
      </c>
      <c r="C436" s="46" t="s">
        <v>51</v>
      </c>
      <c r="D436" s="46" t="s">
        <v>820</v>
      </c>
      <c r="E436" s="79" t="s">
        <v>821</v>
      </c>
      <c r="F436" s="79" t="s">
        <v>821</v>
      </c>
      <c r="G436" s="79" t="s">
        <v>822</v>
      </c>
      <c r="H436" s="50" t="s">
        <v>28</v>
      </c>
      <c r="I436" s="50">
        <v>80</v>
      </c>
      <c r="J436" s="45">
        <v>711000000</v>
      </c>
      <c r="K436" s="45" t="s">
        <v>52</v>
      </c>
      <c r="L436" s="50" t="s">
        <v>29</v>
      </c>
      <c r="M436" s="49" t="s">
        <v>37</v>
      </c>
      <c r="N436" s="58"/>
      <c r="O436" s="45" t="s">
        <v>30</v>
      </c>
      <c r="P436" s="54" t="s">
        <v>169</v>
      </c>
      <c r="Q436" s="50"/>
      <c r="R436" s="58"/>
      <c r="S436" s="58"/>
      <c r="T436" s="52"/>
      <c r="U436" s="52">
        <v>0</v>
      </c>
      <c r="V436" s="52">
        <f t="shared" si="19"/>
        <v>0</v>
      </c>
      <c r="W436" s="58"/>
      <c r="X436" s="50">
        <v>2017</v>
      </c>
      <c r="Y436" s="45">
        <v>11.14</v>
      </c>
    </row>
    <row r="437" spans="2:25" ht="51">
      <c r="B437" s="50" t="s">
        <v>1853</v>
      </c>
      <c r="C437" s="46" t="s">
        <v>51</v>
      </c>
      <c r="D437" s="46" t="s">
        <v>820</v>
      </c>
      <c r="E437" s="79" t="s">
        <v>821</v>
      </c>
      <c r="F437" s="79" t="s">
        <v>821</v>
      </c>
      <c r="G437" s="79" t="s">
        <v>822</v>
      </c>
      <c r="H437" s="50" t="s">
        <v>28</v>
      </c>
      <c r="I437" s="50">
        <v>80</v>
      </c>
      <c r="J437" s="45">
        <v>711000000</v>
      </c>
      <c r="K437" s="45" t="s">
        <v>52</v>
      </c>
      <c r="L437" s="50" t="s">
        <v>31</v>
      </c>
      <c r="M437" s="49" t="s">
        <v>37</v>
      </c>
      <c r="N437" s="58"/>
      <c r="O437" s="45" t="s">
        <v>1848</v>
      </c>
      <c r="P437" s="54" t="s">
        <v>169</v>
      </c>
      <c r="Q437" s="50"/>
      <c r="R437" s="58"/>
      <c r="S437" s="58"/>
      <c r="T437" s="52"/>
      <c r="U437" s="52">
        <v>171430</v>
      </c>
      <c r="V437" s="52">
        <f t="shared" si="19"/>
        <v>192001.6</v>
      </c>
      <c r="W437" s="58"/>
      <c r="X437" s="50">
        <v>2017</v>
      </c>
      <c r="Y437" s="45"/>
    </row>
    <row r="438" spans="2:25" ht="51">
      <c r="B438" s="50" t="s">
        <v>816</v>
      </c>
      <c r="C438" s="46" t="s">
        <v>51</v>
      </c>
      <c r="D438" s="46" t="s">
        <v>820</v>
      </c>
      <c r="E438" s="79" t="s">
        <v>821</v>
      </c>
      <c r="F438" s="79" t="s">
        <v>821</v>
      </c>
      <c r="G438" s="79" t="s">
        <v>823</v>
      </c>
      <c r="H438" s="50" t="s">
        <v>28</v>
      </c>
      <c r="I438" s="50">
        <v>80</v>
      </c>
      <c r="J438" s="45">
        <v>711000000</v>
      </c>
      <c r="K438" s="45" t="s">
        <v>52</v>
      </c>
      <c r="L438" s="50" t="s">
        <v>29</v>
      </c>
      <c r="M438" s="49" t="s">
        <v>37</v>
      </c>
      <c r="N438" s="58"/>
      <c r="O438" s="45" t="s">
        <v>30</v>
      </c>
      <c r="P438" s="54" t="s">
        <v>169</v>
      </c>
      <c r="Q438" s="50"/>
      <c r="R438" s="58"/>
      <c r="S438" s="58"/>
      <c r="T438" s="52"/>
      <c r="U438" s="52">
        <v>0</v>
      </c>
      <c r="V438" s="52">
        <f t="shared" si="19"/>
        <v>0</v>
      </c>
      <c r="W438" s="58"/>
      <c r="X438" s="50">
        <v>2017</v>
      </c>
      <c r="Y438" s="45">
        <v>11.14</v>
      </c>
    </row>
    <row r="439" spans="2:25" ht="51">
      <c r="B439" s="50" t="s">
        <v>1854</v>
      </c>
      <c r="C439" s="46" t="s">
        <v>51</v>
      </c>
      <c r="D439" s="46" t="s">
        <v>820</v>
      </c>
      <c r="E439" s="79" t="s">
        <v>821</v>
      </c>
      <c r="F439" s="79" t="s">
        <v>821</v>
      </c>
      <c r="G439" s="79" t="s">
        <v>823</v>
      </c>
      <c r="H439" s="50" t="s">
        <v>28</v>
      </c>
      <c r="I439" s="50">
        <v>80</v>
      </c>
      <c r="J439" s="45">
        <v>711000000</v>
      </c>
      <c r="K439" s="45" t="s">
        <v>52</v>
      </c>
      <c r="L439" s="50" t="s">
        <v>31</v>
      </c>
      <c r="M439" s="49" t="s">
        <v>37</v>
      </c>
      <c r="N439" s="58"/>
      <c r="O439" s="45" t="s">
        <v>1848</v>
      </c>
      <c r="P439" s="54" t="s">
        <v>169</v>
      </c>
      <c r="Q439" s="50"/>
      <c r="R439" s="58"/>
      <c r="S439" s="58"/>
      <c r="T439" s="52"/>
      <c r="U439" s="52">
        <v>152970</v>
      </c>
      <c r="V439" s="52">
        <f t="shared" si="19"/>
        <v>171326.40000000002</v>
      </c>
      <c r="W439" s="58"/>
      <c r="X439" s="50">
        <v>2017</v>
      </c>
      <c r="Y439" s="45"/>
    </row>
    <row r="440" spans="2:25" ht="76.5">
      <c r="B440" s="50" t="s">
        <v>817</v>
      </c>
      <c r="C440" s="46" t="s">
        <v>51</v>
      </c>
      <c r="D440" s="46" t="s">
        <v>805</v>
      </c>
      <c r="E440" s="79" t="s">
        <v>806</v>
      </c>
      <c r="F440" s="79" t="s">
        <v>806</v>
      </c>
      <c r="G440" s="79" t="s">
        <v>827</v>
      </c>
      <c r="H440" s="50" t="s">
        <v>42</v>
      </c>
      <c r="I440" s="50">
        <v>80</v>
      </c>
      <c r="J440" s="45">
        <v>711000000</v>
      </c>
      <c r="K440" s="45" t="s">
        <v>52</v>
      </c>
      <c r="L440" s="50" t="s">
        <v>29</v>
      </c>
      <c r="M440" s="45" t="s">
        <v>52</v>
      </c>
      <c r="N440" s="45"/>
      <c r="O440" s="45" t="s">
        <v>30</v>
      </c>
      <c r="P440" s="54" t="s">
        <v>169</v>
      </c>
      <c r="Q440" s="50"/>
      <c r="R440" s="58"/>
      <c r="S440" s="58"/>
      <c r="T440" s="52"/>
      <c r="U440" s="52">
        <v>0</v>
      </c>
      <c r="V440" s="52">
        <f t="shared" si="19"/>
        <v>0</v>
      </c>
      <c r="W440" s="57"/>
      <c r="X440" s="50">
        <v>2017</v>
      </c>
      <c r="Y440" s="45">
        <v>11.14</v>
      </c>
    </row>
    <row r="441" spans="2:25" ht="76.5">
      <c r="B441" s="50" t="s">
        <v>1855</v>
      </c>
      <c r="C441" s="46" t="s">
        <v>51</v>
      </c>
      <c r="D441" s="46" t="s">
        <v>805</v>
      </c>
      <c r="E441" s="79" t="s">
        <v>806</v>
      </c>
      <c r="F441" s="79" t="s">
        <v>806</v>
      </c>
      <c r="G441" s="79" t="s">
        <v>827</v>
      </c>
      <c r="H441" s="50" t="s">
        <v>42</v>
      </c>
      <c r="I441" s="50">
        <v>80</v>
      </c>
      <c r="J441" s="45">
        <v>711000000</v>
      </c>
      <c r="K441" s="45" t="s">
        <v>52</v>
      </c>
      <c r="L441" s="45" t="s">
        <v>88</v>
      </c>
      <c r="M441" s="45" t="s">
        <v>52</v>
      </c>
      <c r="N441" s="45"/>
      <c r="O441" s="45" t="s">
        <v>1848</v>
      </c>
      <c r="P441" s="54" t="s">
        <v>169</v>
      </c>
      <c r="Q441" s="50"/>
      <c r="R441" s="58"/>
      <c r="S441" s="58"/>
      <c r="T441" s="52"/>
      <c r="U441" s="52">
        <v>3875427</v>
      </c>
      <c r="V441" s="52">
        <f t="shared" si="19"/>
        <v>4340478.24</v>
      </c>
      <c r="W441" s="57"/>
      <c r="X441" s="50">
        <v>2017</v>
      </c>
      <c r="Y441" s="45"/>
    </row>
    <row r="442" spans="2:25" ht="76.5">
      <c r="B442" s="50" t="s">
        <v>819</v>
      </c>
      <c r="C442" s="46" t="s">
        <v>51</v>
      </c>
      <c r="D442" s="46" t="s">
        <v>805</v>
      </c>
      <c r="E442" s="79" t="s">
        <v>806</v>
      </c>
      <c r="F442" s="79" t="s">
        <v>806</v>
      </c>
      <c r="G442" s="79" t="s">
        <v>857</v>
      </c>
      <c r="H442" s="50" t="s">
        <v>42</v>
      </c>
      <c r="I442" s="50">
        <v>80</v>
      </c>
      <c r="J442" s="45">
        <v>711000000</v>
      </c>
      <c r="K442" s="45" t="s">
        <v>52</v>
      </c>
      <c r="L442" s="50" t="s">
        <v>29</v>
      </c>
      <c r="M442" s="45" t="s">
        <v>52</v>
      </c>
      <c r="N442" s="45"/>
      <c r="O442" s="45" t="s">
        <v>30</v>
      </c>
      <c r="P442" s="54" t="s">
        <v>169</v>
      </c>
      <c r="Q442" s="50"/>
      <c r="R442" s="58"/>
      <c r="S442" s="58"/>
      <c r="T442" s="52"/>
      <c r="U442" s="52">
        <v>0</v>
      </c>
      <c r="V442" s="52">
        <f t="shared" si="19"/>
        <v>0</v>
      </c>
      <c r="W442" s="57"/>
      <c r="X442" s="50">
        <v>2017</v>
      </c>
      <c r="Y442" s="45">
        <v>11.14</v>
      </c>
    </row>
    <row r="443" spans="2:25" ht="76.5">
      <c r="B443" s="50" t="s">
        <v>1856</v>
      </c>
      <c r="C443" s="46" t="s">
        <v>51</v>
      </c>
      <c r="D443" s="46" t="s">
        <v>805</v>
      </c>
      <c r="E443" s="79" t="s">
        <v>806</v>
      </c>
      <c r="F443" s="79" t="s">
        <v>806</v>
      </c>
      <c r="G443" s="79" t="s">
        <v>857</v>
      </c>
      <c r="H443" s="50" t="s">
        <v>42</v>
      </c>
      <c r="I443" s="50">
        <v>80</v>
      </c>
      <c r="J443" s="45">
        <v>711000000</v>
      </c>
      <c r="K443" s="45" t="s">
        <v>52</v>
      </c>
      <c r="L443" s="45" t="s">
        <v>88</v>
      </c>
      <c r="M443" s="45" t="s">
        <v>52</v>
      </c>
      <c r="N443" s="45"/>
      <c r="O443" s="45" t="s">
        <v>1848</v>
      </c>
      <c r="P443" s="54" t="s">
        <v>169</v>
      </c>
      <c r="Q443" s="50"/>
      <c r="R443" s="58"/>
      <c r="S443" s="58"/>
      <c r="T443" s="52"/>
      <c r="U443" s="52">
        <v>1624574</v>
      </c>
      <c r="V443" s="52">
        <f t="shared" si="19"/>
        <v>1819522.8800000001</v>
      </c>
      <c r="W443" s="57"/>
      <c r="X443" s="50">
        <v>2017</v>
      </c>
      <c r="Y443" s="45"/>
    </row>
    <row r="444" spans="2:25" ht="38.25">
      <c r="B444" s="50" t="s">
        <v>824</v>
      </c>
      <c r="C444" s="46" t="s">
        <v>51</v>
      </c>
      <c r="D444" s="46" t="s">
        <v>830</v>
      </c>
      <c r="E444" s="79" t="s">
        <v>831</v>
      </c>
      <c r="F444" s="79" t="s">
        <v>831</v>
      </c>
      <c r="G444" s="79" t="s">
        <v>832</v>
      </c>
      <c r="H444" s="50" t="s">
        <v>28</v>
      </c>
      <c r="I444" s="50">
        <v>80</v>
      </c>
      <c r="J444" s="45">
        <v>711000000</v>
      </c>
      <c r="K444" s="45" t="s">
        <v>52</v>
      </c>
      <c r="L444" s="50" t="s">
        <v>29</v>
      </c>
      <c r="M444" s="45" t="s">
        <v>52</v>
      </c>
      <c r="N444" s="45"/>
      <c r="O444" s="45" t="s">
        <v>833</v>
      </c>
      <c r="P444" s="54" t="s">
        <v>169</v>
      </c>
      <c r="Q444" s="50"/>
      <c r="R444" s="58"/>
      <c r="S444" s="58"/>
      <c r="T444" s="52"/>
      <c r="U444" s="52">
        <v>0</v>
      </c>
      <c r="V444" s="52">
        <f t="shared" si="19"/>
        <v>0</v>
      </c>
      <c r="W444" s="57"/>
      <c r="X444" s="50">
        <v>2017</v>
      </c>
      <c r="Y444" s="45">
        <v>11.14</v>
      </c>
    </row>
    <row r="445" spans="2:25" ht="38.25">
      <c r="B445" s="50" t="s">
        <v>1857</v>
      </c>
      <c r="C445" s="46" t="s">
        <v>51</v>
      </c>
      <c r="D445" s="46" t="s">
        <v>830</v>
      </c>
      <c r="E445" s="79" t="s">
        <v>831</v>
      </c>
      <c r="F445" s="79" t="s">
        <v>831</v>
      </c>
      <c r="G445" s="79" t="s">
        <v>832</v>
      </c>
      <c r="H445" s="50" t="s">
        <v>28</v>
      </c>
      <c r="I445" s="50">
        <v>80</v>
      </c>
      <c r="J445" s="45">
        <v>711000000</v>
      </c>
      <c r="K445" s="45" t="s">
        <v>52</v>
      </c>
      <c r="L445" s="50" t="s">
        <v>31</v>
      </c>
      <c r="M445" s="45" t="s">
        <v>52</v>
      </c>
      <c r="N445" s="45"/>
      <c r="O445" s="45" t="s">
        <v>1848</v>
      </c>
      <c r="P445" s="54" t="s">
        <v>169</v>
      </c>
      <c r="Q445" s="50"/>
      <c r="R445" s="58"/>
      <c r="S445" s="58"/>
      <c r="T445" s="52"/>
      <c r="U445" s="52">
        <v>400000</v>
      </c>
      <c r="V445" s="52">
        <f t="shared" si="19"/>
        <v>448000.00000000006</v>
      </c>
      <c r="W445" s="57"/>
      <c r="X445" s="50">
        <v>2017</v>
      </c>
      <c r="Y445" s="95"/>
    </row>
    <row r="446" spans="2:25" ht="51">
      <c r="B446" s="50" t="s">
        <v>825</v>
      </c>
      <c r="C446" s="46" t="s">
        <v>51</v>
      </c>
      <c r="D446" s="46" t="s">
        <v>834</v>
      </c>
      <c r="E446" s="79" t="s">
        <v>835</v>
      </c>
      <c r="F446" s="79" t="s">
        <v>835</v>
      </c>
      <c r="G446" s="79" t="s">
        <v>836</v>
      </c>
      <c r="H446" s="50" t="s">
        <v>28</v>
      </c>
      <c r="I446" s="50">
        <v>80</v>
      </c>
      <c r="J446" s="45">
        <v>711000000</v>
      </c>
      <c r="K446" s="45" t="s">
        <v>52</v>
      </c>
      <c r="L446" s="50" t="s">
        <v>50</v>
      </c>
      <c r="M446" s="45" t="s">
        <v>52</v>
      </c>
      <c r="N446" s="45"/>
      <c r="O446" s="45" t="s">
        <v>837</v>
      </c>
      <c r="P446" s="54" t="s">
        <v>169</v>
      </c>
      <c r="Q446" s="50"/>
      <c r="R446" s="58"/>
      <c r="S446" s="58"/>
      <c r="T446" s="52"/>
      <c r="U446" s="52">
        <v>1500000</v>
      </c>
      <c r="V446" s="52">
        <f t="shared" si="19"/>
        <v>1680000.0000000002</v>
      </c>
      <c r="W446" s="57"/>
      <c r="X446" s="50">
        <v>2017</v>
      </c>
      <c r="Y446" s="45"/>
    </row>
    <row r="447" spans="2:25" ht="89.25">
      <c r="B447" s="50" t="s">
        <v>826</v>
      </c>
      <c r="C447" s="46" t="s">
        <v>51</v>
      </c>
      <c r="D447" s="46" t="s">
        <v>838</v>
      </c>
      <c r="E447" s="79" t="s">
        <v>839</v>
      </c>
      <c r="F447" s="79" t="s">
        <v>839</v>
      </c>
      <c r="G447" s="79" t="s">
        <v>840</v>
      </c>
      <c r="H447" s="50" t="s">
        <v>28</v>
      </c>
      <c r="I447" s="50">
        <v>80</v>
      </c>
      <c r="J447" s="45">
        <v>711000000</v>
      </c>
      <c r="K447" s="45" t="s">
        <v>52</v>
      </c>
      <c r="L447" s="80" t="s">
        <v>165</v>
      </c>
      <c r="M447" s="45" t="s">
        <v>52</v>
      </c>
      <c r="N447" s="45"/>
      <c r="O447" s="82" t="s">
        <v>235</v>
      </c>
      <c r="P447" s="54" t="s">
        <v>169</v>
      </c>
      <c r="Q447" s="50"/>
      <c r="R447" s="59"/>
      <c r="S447" s="59"/>
      <c r="T447" s="52"/>
      <c r="U447" s="52">
        <v>1000000</v>
      </c>
      <c r="V447" s="52">
        <f t="shared" si="19"/>
        <v>1120000</v>
      </c>
      <c r="W447" s="59"/>
      <c r="X447" s="50">
        <v>2017</v>
      </c>
      <c r="Y447" s="50"/>
    </row>
    <row r="448" spans="2:25" ht="89.25">
      <c r="B448" s="50" t="s">
        <v>858</v>
      </c>
      <c r="C448" s="46" t="s">
        <v>51</v>
      </c>
      <c r="D448" s="46" t="s">
        <v>838</v>
      </c>
      <c r="E448" s="79" t="s">
        <v>839</v>
      </c>
      <c r="F448" s="79" t="s">
        <v>839</v>
      </c>
      <c r="G448" s="79" t="s">
        <v>841</v>
      </c>
      <c r="H448" s="50" t="s">
        <v>28</v>
      </c>
      <c r="I448" s="50">
        <v>80</v>
      </c>
      <c r="J448" s="45">
        <v>711000000</v>
      </c>
      <c r="K448" s="45" t="s">
        <v>52</v>
      </c>
      <c r="L448" s="80" t="s">
        <v>165</v>
      </c>
      <c r="M448" s="45" t="s">
        <v>37</v>
      </c>
      <c r="N448" s="45"/>
      <c r="O448" s="82" t="s">
        <v>235</v>
      </c>
      <c r="P448" s="54" t="s">
        <v>169</v>
      </c>
      <c r="Q448" s="50"/>
      <c r="R448" s="59"/>
      <c r="S448" s="59"/>
      <c r="T448" s="52"/>
      <c r="U448" s="52">
        <v>1000000</v>
      </c>
      <c r="V448" s="52">
        <f t="shared" si="19"/>
        <v>1120000</v>
      </c>
      <c r="W448" s="59"/>
      <c r="X448" s="50">
        <v>2017</v>
      </c>
      <c r="Y448" s="111"/>
    </row>
    <row r="449" spans="2:25" ht="38.25">
      <c r="B449" s="50" t="s">
        <v>859</v>
      </c>
      <c r="C449" s="46" t="s">
        <v>51</v>
      </c>
      <c r="D449" s="46" t="s">
        <v>842</v>
      </c>
      <c r="E449" s="79" t="s">
        <v>843</v>
      </c>
      <c r="F449" s="79" t="s">
        <v>843</v>
      </c>
      <c r="G449" s="79" t="s">
        <v>844</v>
      </c>
      <c r="H449" s="50" t="s">
        <v>28</v>
      </c>
      <c r="I449" s="50">
        <v>50</v>
      </c>
      <c r="J449" s="45">
        <v>711000000</v>
      </c>
      <c r="K449" s="45" t="s">
        <v>52</v>
      </c>
      <c r="L449" s="50" t="s">
        <v>31</v>
      </c>
      <c r="M449" s="45" t="s">
        <v>52</v>
      </c>
      <c r="N449" s="45"/>
      <c r="O449" s="45" t="s">
        <v>845</v>
      </c>
      <c r="P449" s="54" t="s">
        <v>169</v>
      </c>
      <c r="Q449" s="50"/>
      <c r="R449" s="59"/>
      <c r="S449" s="59"/>
      <c r="T449" s="52"/>
      <c r="U449" s="52">
        <v>300000</v>
      </c>
      <c r="V449" s="52">
        <f t="shared" si="19"/>
        <v>336000.00000000006</v>
      </c>
      <c r="W449" s="87"/>
      <c r="X449" s="50">
        <v>2017</v>
      </c>
      <c r="Y449" s="45"/>
    </row>
    <row r="450" spans="2:25" ht="76.5">
      <c r="B450" s="50" t="s">
        <v>860</v>
      </c>
      <c r="C450" s="79" t="s">
        <v>51</v>
      </c>
      <c r="D450" s="79" t="s">
        <v>865</v>
      </c>
      <c r="E450" s="79" t="s">
        <v>866</v>
      </c>
      <c r="F450" s="79" t="s">
        <v>867</v>
      </c>
      <c r="G450" s="79" t="s">
        <v>868</v>
      </c>
      <c r="H450" s="50" t="s">
        <v>28</v>
      </c>
      <c r="I450" s="50">
        <v>80</v>
      </c>
      <c r="J450" s="45">
        <v>711000000</v>
      </c>
      <c r="K450" s="45" t="s">
        <v>52</v>
      </c>
      <c r="L450" s="50" t="s">
        <v>165</v>
      </c>
      <c r="M450" s="45" t="s">
        <v>52</v>
      </c>
      <c r="N450" s="45"/>
      <c r="O450" s="45" t="s">
        <v>235</v>
      </c>
      <c r="P450" s="54" t="s">
        <v>169</v>
      </c>
      <c r="Q450" s="50"/>
      <c r="R450" s="59"/>
      <c r="S450" s="59"/>
      <c r="T450" s="83"/>
      <c r="U450" s="52">
        <v>234000</v>
      </c>
      <c r="V450" s="52">
        <f t="shared" si="19"/>
        <v>262080.00000000003</v>
      </c>
      <c r="W450" s="87"/>
      <c r="X450" s="50">
        <v>2017</v>
      </c>
      <c r="Y450" s="45"/>
    </row>
    <row r="451" spans="2:25" ht="51">
      <c r="B451" s="50" t="s">
        <v>861</v>
      </c>
      <c r="C451" s="79" t="s">
        <v>51</v>
      </c>
      <c r="D451" s="79" t="s">
        <v>854</v>
      </c>
      <c r="E451" s="79" t="s">
        <v>855</v>
      </c>
      <c r="F451" s="79" t="s">
        <v>856</v>
      </c>
      <c r="G451" s="79" t="s">
        <v>869</v>
      </c>
      <c r="H451" s="50" t="s">
        <v>42</v>
      </c>
      <c r="I451" s="50">
        <v>80</v>
      </c>
      <c r="J451" s="45">
        <v>711000000</v>
      </c>
      <c r="K451" s="45" t="s">
        <v>52</v>
      </c>
      <c r="L451" s="50" t="s">
        <v>134</v>
      </c>
      <c r="M451" s="45" t="s">
        <v>52</v>
      </c>
      <c r="N451" s="45"/>
      <c r="O451" s="45" t="s">
        <v>252</v>
      </c>
      <c r="P451" s="54" t="s">
        <v>169</v>
      </c>
      <c r="Q451" s="50"/>
      <c r="R451" s="59"/>
      <c r="S451" s="59"/>
      <c r="T451" s="83"/>
      <c r="U451" s="52">
        <v>7870000</v>
      </c>
      <c r="V451" s="52">
        <f>U451*1.12</f>
        <v>8814400</v>
      </c>
      <c r="W451" s="87"/>
      <c r="X451" s="50">
        <v>2017</v>
      </c>
      <c r="Y451" s="45"/>
    </row>
    <row r="452" spans="2:25" ht="89.25">
      <c r="B452" s="50" t="s">
        <v>862</v>
      </c>
      <c r="C452" s="46" t="s">
        <v>51</v>
      </c>
      <c r="D452" s="46" t="s">
        <v>496</v>
      </c>
      <c r="E452" s="79" t="s">
        <v>497</v>
      </c>
      <c r="F452" s="79" t="s">
        <v>497</v>
      </c>
      <c r="G452" s="79" t="s">
        <v>1071</v>
      </c>
      <c r="H452" s="50" t="s">
        <v>28</v>
      </c>
      <c r="I452" s="50">
        <v>80</v>
      </c>
      <c r="J452" s="45">
        <v>711000000</v>
      </c>
      <c r="K452" s="45" t="s">
        <v>52</v>
      </c>
      <c r="L452" s="45" t="s">
        <v>89</v>
      </c>
      <c r="M452" s="54" t="s">
        <v>532</v>
      </c>
      <c r="N452" s="58"/>
      <c r="O452" s="45" t="s">
        <v>498</v>
      </c>
      <c r="P452" s="54" t="s">
        <v>505</v>
      </c>
      <c r="Q452" s="50"/>
      <c r="R452" s="58"/>
      <c r="S452" s="58"/>
      <c r="T452" s="52"/>
      <c r="U452" s="52">
        <v>1440000</v>
      </c>
      <c r="V452" s="52">
        <f>U452*1.12</f>
        <v>1612800.0000000002</v>
      </c>
      <c r="W452" s="58"/>
      <c r="X452" s="50">
        <v>2017</v>
      </c>
      <c r="Y452" s="45"/>
    </row>
    <row r="453" spans="2:25" ht="76.5">
      <c r="B453" s="50" t="s">
        <v>863</v>
      </c>
      <c r="C453" s="46" t="s">
        <v>51</v>
      </c>
      <c r="D453" s="79" t="s">
        <v>60</v>
      </c>
      <c r="E453" s="79" t="s">
        <v>59</v>
      </c>
      <c r="F453" s="79" t="s">
        <v>59</v>
      </c>
      <c r="G453" s="79" t="s">
        <v>1075</v>
      </c>
      <c r="H453" s="50" t="s">
        <v>42</v>
      </c>
      <c r="I453" s="50">
        <v>80</v>
      </c>
      <c r="J453" s="45">
        <v>711000000</v>
      </c>
      <c r="K453" s="45" t="s">
        <v>52</v>
      </c>
      <c r="L453" s="45" t="s">
        <v>134</v>
      </c>
      <c r="M453" s="54" t="s">
        <v>532</v>
      </c>
      <c r="N453" s="45"/>
      <c r="O453" s="45" t="s">
        <v>1076</v>
      </c>
      <c r="P453" s="54" t="s">
        <v>169</v>
      </c>
      <c r="Q453" s="50"/>
      <c r="R453" s="59"/>
      <c r="S453" s="59"/>
      <c r="T453" s="83"/>
      <c r="U453" s="52">
        <v>1800000</v>
      </c>
      <c r="V453" s="52">
        <f>U453*1.12</f>
        <v>2016000.0000000002</v>
      </c>
      <c r="W453" s="87"/>
      <c r="X453" s="50">
        <v>2017</v>
      </c>
      <c r="Y453" s="45"/>
    </row>
    <row r="454" spans="2:25" ht="76.5">
      <c r="B454" s="50" t="s">
        <v>864</v>
      </c>
      <c r="C454" s="79" t="s">
        <v>51</v>
      </c>
      <c r="D454" s="79" t="s">
        <v>1078</v>
      </c>
      <c r="E454" s="79" t="s">
        <v>1079</v>
      </c>
      <c r="F454" s="79" t="s">
        <v>1080</v>
      </c>
      <c r="G454" s="79" t="s">
        <v>1081</v>
      </c>
      <c r="H454" s="50" t="s">
        <v>28</v>
      </c>
      <c r="I454" s="50">
        <v>80</v>
      </c>
      <c r="J454" s="45">
        <v>711000000</v>
      </c>
      <c r="K454" s="45" t="s">
        <v>52</v>
      </c>
      <c r="L454" s="45" t="s">
        <v>134</v>
      </c>
      <c r="M454" s="54" t="s">
        <v>532</v>
      </c>
      <c r="N454" s="45"/>
      <c r="O454" s="45" t="s">
        <v>252</v>
      </c>
      <c r="P454" s="54" t="s">
        <v>169</v>
      </c>
      <c r="Q454" s="50"/>
      <c r="R454" s="59"/>
      <c r="S454" s="59"/>
      <c r="T454" s="83"/>
      <c r="U454" s="52">
        <v>10440000</v>
      </c>
      <c r="V454" s="52">
        <f>U454*1.12</f>
        <v>11692800.000000002</v>
      </c>
      <c r="W454" s="87"/>
      <c r="X454" s="50">
        <v>2017</v>
      </c>
      <c r="Y454" s="45"/>
    </row>
    <row r="455" spans="2:25" ht="51">
      <c r="B455" s="50" t="s">
        <v>870</v>
      </c>
      <c r="C455" s="79" t="s">
        <v>51</v>
      </c>
      <c r="D455" s="79" t="s">
        <v>1078</v>
      </c>
      <c r="E455" s="79" t="s">
        <v>1079</v>
      </c>
      <c r="F455" s="79" t="s">
        <v>1080</v>
      </c>
      <c r="G455" s="79" t="s">
        <v>1083</v>
      </c>
      <c r="H455" s="50" t="s">
        <v>28</v>
      </c>
      <c r="I455" s="50">
        <v>80</v>
      </c>
      <c r="J455" s="45">
        <v>711000000</v>
      </c>
      <c r="K455" s="45" t="s">
        <v>52</v>
      </c>
      <c r="L455" s="45" t="s">
        <v>165</v>
      </c>
      <c r="M455" s="45" t="s">
        <v>52</v>
      </c>
      <c r="N455" s="45"/>
      <c r="O455" s="45" t="s">
        <v>235</v>
      </c>
      <c r="P455" s="54" t="s">
        <v>169</v>
      </c>
      <c r="Q455" s="50"/>
      <c r="R455" s="59"/>
      <c r="S455" s="59"/>
      <c r="T455" s="83"/>
      <c r="U455" s="52">
        <v>20456693.23574619</v>
      </c>
      <c r="V455" s="52">
        <f t="shared" si="19"/>
        <v>22911496.424035735</v>
      </c>
      <c r="W455" s="87"/>
      <c r="X455" s="50">
        <v>2017</v>
      </c>
      <c r="Y455" s="45"/>
    </row>
    <row r="456" spans="2:25" ht="51">
      <c r="B456" s="50" t="s">
        <v>1070</v>
      </c>
      <c r="C456" s="79" t="s">
        <v>51</v>
      </c>
      <c r="D456" s="79" t="s">
        <v>1078</v>
      </c>
      <c r="E456" s="79" t="s">
        <v>1079</v>
      </c>
      <c r="F456" s="79" t="s">
        <v>1080</v>
      </c>
      <c r="G456" s="79" t="s">
        <v>1085</v>
      </c>
      <c r="H456" s="50" t="s">
        <v>28</v>
      </c>
      <c r="I456" s="50">
        <v>80</v>
      </c>
      <c r="J456" s="45">
        <v>711000000</v>
      </c>
      <c r="K456" s="45" t="s">
        <v>52</v>
      </c>
      <c r="L456" s="45" t="s">
        <v>165</v>
      </c>
      <c r="M456" s="45" t="s">
        <v>1084</v>
      </c>
      <c r="N456" s="45"/>
      <c r="O456" s="45" t="s">
        <v>235</v>
      </c>
      <c r="P456" s="54" t="s">
        <v>169</v>
      </c>
      <c r="Q456" s="50"/>
      <c r="R456" s="59"/>
      <c r="S456" s="59"/>
      <c r="T456" s="83"/>
      <c r="U456" s="52">
        <f>828000+2070000</f>
        <v>2898000</v>
      </c>
      <c r="V456" s="52">
        <f t="shared" si="19"/>
        <v>3245760.0000000005</v>
      </c>
      <c r="W456" s="57"/>
      <c r="X456" s="50">
        <v>2017</v>
      </c>
      <c r="Y456" s="60"/>
    </row>
    <row r="457" spans="2:25" ht="76.5">
      <c r="B457" s="50" t="s">
        <v>1077</v>
      </c>
      <c r="C457" s="79" t="s">
        <v>51</v>
      </c>
      <c r="D457" s="79" t="s">
        <v>1086</v>
      </c>
      <c r="E457" s="79" t="s">
        <v>1087</v>
      </c>
      <c r="F457" s="79" t="s">
        <v>1087</v>
      </c>
      <c r="G457" s="79" t="s">
        <v>1088</v>
      </c>
      <c r="H457" s="50" t="s">
        <v>254</v>
      </c>
      <c r="I457" s="50">
        <v>80</v>
      </c>
      <c r="J457" s="45">
        <v>711000000</v>
      </c>
      <c r="K457" s="45" t="s">
        <v>52</v>
      </c>
      <c r="L457" s="45" t="s">
        <v>31</v>
      </c>
      <c r="M457" s="54" t="s">
        <v>532</v>
      </c>
      <c r="N457" s="45"/>
      <c r="O457" s="45" t="s">
        <v>235</v>
      </c>
      <c r="P457" s="54" t="s">
        <v>169</v>
      </c>
      <c r="Q457" s="50"/>
      <c r="R457" s="59"/>
      <c r="S457" s="59"/>
      <c r="T457" s="83"/>
      <c r="U457" s="52">
        <v>6000000</v>
      </c>
      <c r="V457" s="52">
        <f t="shared" ref="V457:V461" si="20">U457*1.12</f>
        <v>6720000.0000000009</v>
      </c>
      <c r="W457" s="57"/>
      <c r="X457" s="50">
        <v>2017</v>
      </c>
      <c r="Y457" s="60"/>
    </row>
    <row r="458" spans="2:25" ht="76.5">
      <c r="B458" s="50" t="s">
        <v>1082</v>
      </c>
      <c r="C458" s="46" t="s">
        <v>51</v>
      </c>
      <c r="D458" s="46" t="s">
        <v>1375</v>
      </c>
      <c r="E458" s="79" t="s">
        <v>1376</v>
      </c>
      <c r="F458" s="79" t="s">
        <v>1376</v>
      </c>
      <c r="G458" s="79" t="s">
        <v>1377</v>
      </c>
      <c r="H458" s="50" t="s">
        <v>254</v>
      </c>
      <c r="I458" s="50">
        <v>80</v>
      </c>
      <c r="J458" s="45">
        <v>711000000</v>
      </c>
      <c r="K458" s="45" t="s">
        <v>52</v>
      </c>
      <c r="L458" s="45" t="s">
        <v>31</v>
      </c>
      <c r="M458" s="54" t="s">
        <v>532</v>
      </c>
      <c r="N458" s="45"/>
      <c r="O458" s="45" t="s">
        <v>235</v>
      </c>
      <c r="P458" s="54" t="s">
        <v>169</v>
      </c>
      <c r="Q458" s="50"/>
      <c r="R458" s="59"/>
      <c r="S458" s="59"/>
      <c r="T458" s="83"/>
      <c r="U458" s="52">
        <v>22962962.962963</v>
      </c>
      <c r="V458" s="52">
        <f t="shared" si="20"/>
        <v>25718518.518518563</v>
      </c>
      <c r="W458" s="57"/>
      <c r="X458" s="50">
        <v>2017</v>
      </c>
      <c r="Y458" s="60"/>
    </row>
    <row r="459" spans="2:25" ht="51">
      <c r="B459" s="50" t="s">
        <v>1859</v>
      </c>
      <c r="C459" s="46" t="s">
        <v>51</v>
      </c>
      <c r="D459" s="79" t="s">
        <v>1797</v>
      </c>
      <c r="E459" s="79" t="s">
        <v>221</v>
      </c>
      <c r="F459" s="79" t="s">
        <v>221</v>
      </c>
      <c r="G459" s="79" t="s">
        <v>475</v>
      </c>
      <c r="H459" s="80" t="s">
        <v>28</v>
      </c>
      <c r="I459" s="97">
        <v>80</v>
      </c>
      <c r="J459" s="45">
        <v>711000000</v>
      </c>
      <c r="K459" s="45" t="s">
        <v>172</v>
      </c>
      <c r="L459" s="50" t="s">
        <v>29</v>
      </c>
      <c r="M459" s="49" t="s">
        <v>37</v>
      </c>
      <c r="N459" s="45"/>
      <c r="O459" s="45" t="s">
        <v>1858</v>
      </c>
      <c r="P459" s="54" t="s">
        <v>256</v>
      </c>
      <c r="Q459" s="50"/>
      <c r="R459" s="85"/>
      <c r="S459" s="50"/>
      <c r="T459" s="52"/>
      <c r="U459" s="52">
        <v>10216739.279999999</v>
      </c>
      <c r="V459" s="52">
        <f t="shared" si="20"/>
        <v>11442747.9936</v>
      </c>
      <c r="W459" s="98"/>
      <c r="X459" s="50">
        <v>2017</v>
      </c>
      <c r="Y459" s="60"/>
    </row>
    <row r="460" spans="2:25" ht="51">
      <c r="B460" s="50" t="s">
        <v>1860</v>
      </c>
      <c r="C460" s="46" t="s">
        <v>51</v>
      </c>
      <c r="D460" s="79" t="s">
        <v>539</v>
      </c>
      <c r="E460" s="79" t="s">
        <v>540</v>
      </c>
      <c r="F460" s="79" t="s">
        <v>540</v>
      </c>
      <c r="G460" s="79" t="s">
        <v>223</v>
      </c>
      <c r="H460" s="80" t="s">
        <v>28</v>
      </c>
      <c r="I460" s="97">
        <v>80</v>
      </c>
      <c r="J460" s="45">
        <v>711000000</v>
      </c>
      <c r="K460" s="45" t="s">
        <v>172</v>
      </c>
      <c r="L460" s="50" t="s">
        <v>29</v>
      </c>
      <c r="M460" s="49" t="s">
        <v>37</v>
      </c>
      <c r="N460" s="45"/>
      <c r="O460" s="45" t="s">
        <v>1858</v>
      </c>
      <c r="P460" s="54" t="s">
        <v>256</v>
      </c>
      <c r="Q460" s="50"/>
      <c r="R460" s="85"/>
      <c r="S460" s="50"/>
      <c r="T460" s="52"/>
      <c r="U460" s="52">
        <v>2616730</v>
      </c>
      <c r="V460" s="52">
        <f t="shared" si="20"/>
        <v>2930737.6</v>
      </c>
      <c r="W460" s="52"/>
      <c r="X460" s="50">
        <v>2017</v>
      </c>
      <c r="Y460" s="60"/>
    </row>
    <row r="461" spans="2:25" ht="76.5">
      <c r="B461" s="50" t="s">
        <v>1861</v>
      </c>
      <c r="C461" s="118" t="s">
        <v>51</v>
      </c>
      <c r="D461" s="118" t="s">
        <v>534</v>
      </c>
      <c r="E461" s="118" t="s">
        <v>535</v>
      </c>
      <c r="F461" s="118" t="s">
        <v>536</v>
      </c>
      <c r="G461" s="118" t="s">
        <v>537</v>
      </c>
      <c r="H461" s="50" t="s">
        <v>28</v>
      </c>
      <c r="I461" s="50">
        <v>90</v>
      </c>
      <c r="J461" s="45">
        <v>711000000</v>
      </c>
      <c r="K461" s="45" t="s">
        <v>52</v>
      </c>
      <c r="L461" s="50" t="s">
        <v>31</v>
      </c>
      <c r="M461" s="54" t="s">
        <v>532</v>
      </c>
      <c r="N461" s="45"/>
      <c r="O461" s="54" t="s">
        <v>88</v>
      </c>
      <c r="P461" s="54" t="s">
        <v>169</v>
      </c>
      <c r="Q461" s="50"/>
      <c r="R461" s="58"/>
      <c r="S461" s="58"/>
      <c r="T461" s="52"/>
      <c r="U461" s="52">
        <v>550000</v>
      </c>
      <c r="V461" s="52">
        <f t="shared" si="20"/>
        <v>616000.00000000012</v>
      </c>
      <c r="W461" s="57"/>
      <c r="X461" s="50">
        <v>2017</v>
      </c>
      <c r="Y461" s="60"/>
    </row>
    <row r="462" spans="2:25" ht="18" customHeight="1">
      <c r="B462" s="152" t="s">
        <v>249</v>
      </c>
      <c r="C462" s="153"/>
      <c r="D462" s="46"/>
      <c r="E462" s="79"/>
      <c r="F462" s="79"/>
      <c r="G462" s="79"/>
      <c r="H462" s="50"/>
      <c r="I462" s="50"/>
      <c r="J462" s="45"/>
      <c r="K462" s="45"/>
      <c r="L462" s="50"/>
      <c r="M462" s="54"/>
      <c r="N462" s="45"/>
      <c r="O462" s="45"/>
      <c r="P462" s="50"/>
      <c r="Q462" s="50"/>
      <c r="R462" s="85"/>
      <c r="S462" s="50"/>
      <c r="T462" s="83"/>
      <c r="U462" s="108">
        <f>SUM(U369:U461)</f>
        <v>763396977.71783948</v>
      </c>
      <c r="V462" s="108">
        <f>SUM(V369:V461)</f>
        <v>855004615.04398024</v>
      </c>
      <c r="W462" s="57"/>
      <c r="X462" s="52"/>
      <c r="Y462" s="88"/>
    </row>
    <row r="463" spans="2:25">
      <c r="B463" s="147" t="s">
        <v>15</v>
      </c>
      <c r="C463" s="148"/>
      <c r="D463" s="68"/>
      <c r="E463" s="61"/>
      <c r="F463" s="68"/>
      <c r="G463" s="68"/>
      <c r="H463" s="50"/>
      <c r="I463" s="50"/>
      <c r="J463" s="58"/>
      <c r="K463" s="58"/>
      <c r="L463" s="50"/>
      <c r="M463" s="50"/>
      <c r="N463" s="58"/>
      <c r="O463" s="50"/>
      <c r="P463" s="58"/>
      <c r="Q463" s="50"/>
      <c r="R463" s="58"/>
      <c r="S463" s="58"/>
      <c r="T463" s="58"/>
      <c r="U463" s="108">
        <f>U462+U366+U360</f>
        <v>1661984655.359268</v>
      </c>
      <c r="V463" s="108">
        <f>V462+V366+V360</f>
        <v>1861344974.0023801</v>
      </c>
      <c r="W463" s="57"/>
      <c r="X463" s="60"/>
      <c r="Y463" s="60"/>
    </row>
    <row r="465" spans="21:24">
      <c r="U465" s="9"/>
      <c r="V465" s="9"/>
      <c r="W465" s="9"/>
    </row>
    <row r="466" spans="21:24">
      <c r="X466" s="7"/>
    </row>
    <row r="469" spans="21:24">
      <c r="U469" s="126"/>
    </row>
  </sheetData>
  <autoFilter ref="B8:Y463"/>
  <mergeCells count="8">
    <mergeCell ref="B463:C463"/>
    <mergeCell ref="B5:L5"/>
    <mergeCell ref="W2:Y2"/>
    <mergeCell ref="W1:Y1"/>
    <mergeCell ref="B360:C360"/>
    <mergeCell ref="B361:C361"/>
    <mergeCell ref="B366:C366"/>
    <mergeCell ref="B462:C462"/>
  </mergeCells>
  <hyperlinks>
    <hyperlink ref="G111" r:id="rId1" display="http://all-tools.kz/p35669544-list-shlifovalnyj-universalnyj.html"/>
  </hyperlinks>
  <pageMargins left="0.26" right="0" top="0.47244094488188981" bottom="0.35433070866141736" header="0.35433070866141736" footer="0.23622047244094491"/>
  <pageSetup paperSize="9" scale="31" fitToHeight="1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ГПЗ- 2017</vt:lpstr>
      <vt:lpstr>Лист1</vt:lpstr>
      <vt:lpstr>'ГПЗ- 2017'!Область_печати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Ахметжанов Азамат Саламатович</cp:lastModifiedBy>
  <cp:lastPrinted>2016-10-25T05:54:02Z</cp:lastPrinted>
  <dcterms:created xsi:type="dcterms:W3CDTF">1996-10-08T23:32:33Z</dcterms:created>
  <dcterms:modified xsi:type="dcterms:W3CDTF">2017-02-09T05:33:01Z</dcterms:modified>
</cp:coreProperties>
</file>