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уточненный ПДЗ КМГ SS" sheetId="6" r:id="rId1"/>
  </sheets>
  <definedNames>
    <definedName name="_xlnm._FilterDatabase" localSheetId="0" hidden="1">'уточненный ПДЗ КМГ SS'!$A$14:$Y$73</definedName>
    <definedName name="_xlnm.Print_Area" localSheetId="0">'уточненный ПДЗ КМГ SS'!$A$1:$Y$73</definedName>
  </definedNames>
  <calcPr calcId="125725"/>
</workbook>
</file>

<file path=xl/calcChain.xml><?xml version="1.0" encoding="utf-8"?>
<calcChain xmlns="http://schemas.openxmlformats.org/spreadsheetml/2006/main">
  <c r="V68" i="6"/>
  <c r="V69"/>
  <c r="V70"/>
  <c r="U70"/>
  <c r="U71"/>
  <c r="V71" s="1"/>
  <c r="U16"/>
  <c r="V16" s="1"/>
  <c r="V33"/>
  <c r="U33"/>
  <c r="U67"/>
  <c r="V67" s="1"/>
  <c r="V58"/>
  <c r="V54"/>
  <c r="U64"/>
  <c r="V64" s="1"/>
  <c r="V50"/>
  <c r="U40"/>
  <c r="V40" s="1"/>
  <c r="V57"/>
  <c r="V49"/>
  <c r="V53"/>
  <c r="V63"/>
  <c r="V39"/>
  <c r="V29"/>
  <c r="V62"/>
  <c r="U42"/>
  <c r="V42" s="1"/>
  <c r="U36"/>
  <c r="V36" s="1"/>
  <c r="V38"/>
  <c r="V48"/>
  <c r="U46"/>
  <c r="V46" s="1"/>
  <c r="U44"/>
  <c r="V44" s="1"/>
  <c r="V52"/>
  <c r="V56"/>
  <c r="U60"/>
  <c r="V60" s="1"/>
  <c r="V28"/>
  <c r="U26"/>
  <c r="V26" s="1"/>
  <c r="P66"/>
  <c r="U22"/>
  <c r="V22" s="1"/>
  <c r="V25"/>
  <c r="V27"/>
  <c r="U34"/>
  <c r="V34" s="1"/>
  <c r="V35"/>
  <c r="V37"/>
  <c r="V41"/>
  <c r="V43"/>
  <c r="V45"/>
  <c r="V47"/>
  <c r="V51"/>
  <c r="V55"/>
  <c r="V59"/>
  <c r="V61"/>
  <c r="U21"/>
  <c r="V21" s="1"/>
  <c r="U20"/>
  <c r="P65"/>
  <c r="V19"/>
  <c r="V30"/>
  <c r="V31"/>
  <c r="V32"/>
  <c r="Q66"/>
  <c r="U66"/>
  <c r="V66" s="1"/>
  <c r="U72" l="1"/>
  <c r="U73" s="1"/>
  <c r="U65"/>
  <c r="V65" s="1"/>
  <c r="Q65"/>
  <c r="V20"/>
  <c r="V72" s="1"/>
  <c r="V73" s="1"/>
</calcChain>
</file>

<file path=xl/sharedStrings.xml><?xml version="1.0" encoding="utf-8"?>
<sst xmlns="http://schemas.openxmlformats.org/spreadsheetml/2006/main" count="733" uniqueCount="223">
  <si>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</si>
  <si>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</si>
  <si>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</si>
  <si>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</si>
  <si>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</si>
  <si>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</si>
  <si>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</si>
  <si>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</si>
  <si>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1. Товары</t>
  </si>
  <si>
    <t xml:space="preserve">2. Работы </t>
  </si>
  <si>
    <t xml:space="preserve">3. Услуги </t>
  </si>
  <si>
    <t>итого по услугам</t>
  </si>
  <si>
    <t>Всего: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</si>
  <si>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</si>
  <si>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</si>
  <si>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</si>
  <si>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</si>
  <si>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</si>
  <si>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</si>
  <si>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</si>
  <si>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</si>
  <si>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</si>
  <si>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</si>
  <si>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Наименование организации</t>
  </si>
  <si>
    <t xml:space="preserve">Наименование закупаемых товаров, работ и услуг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</si>
  <si>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</si>
  <si>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Сумма, планируемая для закупок ТРУ без НДС,  тенге</t>
  </si>
  <si>
    <t>Условия оплаты (размер авансового платежа), %</t>
  </si>
  <si>
    <t>План закупок составляется и утверждается идентичным на государственном и русском языках.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</si>
  <si>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</si>
  <si>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</si>
  <si>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r>
      <t xml:space="preserve">и буквенным обозначением и добавлением дополнительной нумерации. </t>
    </r>
    <r>
      <rPr>
        <b/>
        <sz val="12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</si>
  <si>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2"/>
        <rFont val="Times New Roman"/>
        <family val="1"/>
        <charset val="204"/>
      </rPr>
      <t>Пример: для товаров - Акмолинская область, г. Степногорск,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</si>
  <si>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оплаты. </t>
    </r>
    <r>
      <rPr>
        <b/>
        <sz val="12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</si>
  <si>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</si>
  <si>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</si>
  <si>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Код  ТРУ</t>
  </si>
  <si>
    <t>Дополнительная характеристика</t>
  </si>
  <si>
    <r>
      <t xml:space="preserve">Условия поставки по ИНКОТЕРМС 2010. </t>
    </r>
    <r>
      <rPr>
        <b/>
        <sz val="12"/>
        <rFont val="Times New Roman"/>
        <family val="1"/>
        <charset val="204"/>
      </rPr>
      <t>Пример: DDP</t>
    </r>
    <r>
      <rPr>
        <sz val="12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</si>
  <si>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t>Приоритет закупки</t>
  </si>
  <si>
    <t>Условия поставки по ИНКОТЕРМС 2010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</si>
  <si>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</si>
  <si>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</si>
  <si>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</si>
  <si>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</si>
  <si>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</si>
  <si>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</si>
  <si>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Код ТРУ . Указывается код товара, работы или услуги  на уровне 14 символов из кодов ЕНС ТРУ для работ и услуг, на уровне 17- для товаров. 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</si>
  <si>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</si>
  <si>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Прогноз местного содержания, %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</si>
  <si>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</t>
    </r>
    <r>
      <rPr>
        <b/>
        <sz val="12"/>
        <rFont val="Times New Roman"/>
        <family val="1"/>
        <charset val="204"/>
      </rPr>
      <t>ОТП</t>
    </r>
    <r>
      <rPr>
        <sz val="12"/>
        <rFont val="Times New Roman"/>
        <family val="1"/>
        <charset val="204"/>
      </rPr>
      <t xml:space="preserve">, для организаций инвалидов - </t>
    </r>
    <r>
      <rPr>
        <b/>
        <sz val="12"/>
        <rFont val="Times New Roman"/>
        <family val="1"/>
        <charset val="204"/>
      </rPr>
      <t>ОИН</t>
    </r>
    <r>
      <rPr>
        <sz val="12"/>
        <rFont val="Times New Roman"/>
        <family val="1"/>
        <charset val="204"/>
      </rPr>
      <t xml:space="preserve">, для отечественных предпринимателей - </t>
    </r>
    <r>
      <rPr>
        <b/>
        <sz val="12"/>
        <rFont val="Times New Roman"/>
        <family val="1"/>
        <charset val="204"/>
      </rPr>
      <t>ОП, д</t>
    </r>
    <r>
      <rPr>
        <sz val="12"/>
        <rFont val="Times New Roman"/>
        <family val="1"/>
        <charset val="204"/>
      </rPr>
      <t>ля предприятий региона</t>
    </r>
    <r>
      <rPr>
        <b/>
        <sz val="12"/>
        <rFont val="Times New Roman"/>
        <family val="1"/>
        <charset val="204"/>
      </rPr>
      <t xml:space="preserve"> - ПР, д</t>
    </r>
    <r>
      <rPr>
        <sz val="12"/>
        <rFont val="Times New Roman"/>
        <family val="1"/>
        <charset val="204"/>
      </rPr>
      <t>ля отечественных товаропроизводителей Холдинга</t>
    </r>
    <r>
      <rPr>
        <b/>
        <sz val="12"/>
        <rFont val="Times New Roman"/>
        <family val="1"/>
        <charset val="204"/>
      </rPr>
      <t xml:space="preserve"> - ОТПХ, </t>
    </r>
    <r>
      <rPr>
        <sz val="12"/>
        <rFont val="Times New Roman"/>
        <family val="1"/>
        <charset val="204"/>
      </rPr>
      <t>для организаций, входящих в Холдинг</t>
    </r>
    <r>
      <rPr>
        <b/>
        <sz val="12"/>
        <rFont val="Times New Roman"/>
        <family val="1"/>
        <charset val="204"/>
      </rPr>
      <t xml:space="preserve"> - ОВХ, </t>
    </r>
    <r>
      <rPr>
        <sz val="12"/>
        <rFont val="Times New Roman"/>
        <family val="1"/>
        <charset val="204"/>
      </rPr>
      <t>для отечественных поставщиков работ, услуг</t>
    </r>
    <r>
      <rPr>
        <b/>
        <sz val="12"/>
        <rFont val="Times New Roman"/>
        <family val="1"/>
        <charset val="204"/>
      </rPr>
      <t xml:space="preserve"> - ОПРУ</t>
    </r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</si>
  <si>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</si>
  <si>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Год закупки/год корректировки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</si>
  <si>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</si>
  <si>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</si>
  <si>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r>
      <t xml:space="preserve">Единица измерения. Наименование единиц измерения товаров указывается согласно коду ЕНС ТРУ. </t>
    </r>
    <r>
      <rPr>
        <u/>
        <sz val="12"/>
        <rFont val="Times New Roman"/>
        <family val="1"/>
        <charset val="204"/>
      </rPr>
      <t>По работам и услугам не заполняется</t>
    </r>
  </si>
  <si>
    <t xml:space="preserve">Краткая характеристика (описание) товаров, работ и услуг  </t>
  </si>
  <si>
    <r>
      <t xml:space="preserve">Год закупки/год корректировки. Указывается фактический год проведения закупки. </t>
    </r>
    <r>
      <rPr>
        <b/>
        <sz val="12"/>
        <rFont val="Times New Roman"/>
        <family val="1"/>
        <charset val="204"/>
      </rPr>
      <t>Пример - 2012.</t>
    </r>
    <r>
      <rPr>
        <sz val="12"/>
        <rFont val="Times New Roman"/>
        <family val="1"/>
        <charset val="204"/>
      </rPr>
      <t xml:space="preserve"> После проведения соответствующих корректировок  дополнительно указывается год проведения корректировки. </t>
    </r>
    <r>
      <rPr>
        <b/>
        <sz val="12"/>
        <rFont val="Times New Roman"/>
        <family val="1"/>
        <charset val="204"/>
      </rPr>
      <t>Пример 2012/2013, 2012/2015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</si>
  <si>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2"/>
        <rFont val="Times New Roman"/>
        <family val="1"/>
        <charset val="204"/>
      </rPr>
      <t>Пример - 18.</t>
    </r>
  </si>
  <si>
    <t>2014 г.</t>
  </si>
  <si>
    <t>2015 г.</t>
  </si>
  <si>
    <t>2016 г.</t>
  </si>
  <si>
    <t>ОИ</t>
  </si>
  <si>
    <t>69.20.10.10.00.00.00</t>
  </si>
  <si>
    <t>Услуги по проведению ревизий финансовых (аудита)</t>
  </si>
  <si>
    <t>1 У</t>
  </si>
  <si>
    <t>г. Астана, пр. Сарыарка 6</t>
  </si>
  <si>
    <t>оплата по факту завершения соответствующего этапа</t>
  </si>
  <si>
    <t>Услуги по проведению ревизий финансовых</t>
  </si>
  <si>
    <t>июнь-июль 2014г.</t>
  </si>
  <si>
    <t>Оказание аудиторских услуг. Аудит финансковой отчетности за 2014-2016 гг.</t>
  </si>
  <si>
    <t>Кол-во, объем</t>
  </si>
  <si>
    <t>1-1 У</t>
  </si>
  <si>
    <t>Изменить (9)</t>
  </si>
  <si>
    <t>август 2014г.</t>
  </si>
  <si>
    <t>2017 г.</t>
  </si>
  <si>
    <t>ТОО "KMG Systems &amp; Services"</t>
  </si>
  <si>
    <t>ТОО KMG Systems &amp; Services"</t>
  </si>
  <si>
    <t>4 У</t>
  </si>
  <si>
    <t>Оказание услуг по годовому техническому обслуживанию ВЛ-35 кВ, подстанции 35/10 кВ и трансформаторов 10/0,4 кВ</t>
  </si>
  <si>
    <t>г.Атырау, СКЭБР</t>
  </si>
  <si>
    <t>январь-февраль 2015г</t>
  </si>
  <si>
    <t xml:space="preserve">оплата по факту </t>
  </si>
  <si>
    <t>2015г.</t>
  </si>
  <si>
    <t>2014г.</t>
  </si>
  <si>
    <t>2 У</t>
  </si>
  <si>
    <t>56.10.19.14.00.00.00</t>
  </si>
  <si>
    <t>Услуги организации питания для работников</t>
  </si>
  <si>
    <t>Услуги по  предоставлению горячего питания  для персонала</t>
  </si>
  <si>
    <t>3 У</t>
  </si>
  <si>
    <t>5 У</t>
  </si>
  <si>
    <t>6 У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</si>
  <si>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</si>
  <si>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</si>
  <si>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</si>
  <si>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Услуги по охране СКЭБР</t>
  </si>
  <si>
    <t>86.10.19.12.10.00.00</t>
  </si>
  <si>
    <t>Услуги по оказанию стационарной многопрофильной медицинской помощи</t>
  </si>
  <si>
    <t>Услуги по медицинскому обслуживанию персонала</t>
  </si>
  <si>
    <t>81.29.11.20.00.00.00</t>
  </si>
  <si>
    <t>Услуги по дезинфекции и дезинсекции</t>
  </si>
  <si>
    <t>Услуги по дезинфекции и дезинсекции на объекте СКЭБР</t>
  </si>
  <si>
    <t>февраль-март 2015г</t>
  </si>
  <si>
    <t>81.21.10.10.00.00.00</t>
  </si>
  <si>
    <t>Услуги по общей уборке зданий</t>
  </si>
  <si>
    <t>Общая уборка зданий</t>
  </si>
  <si>
    <t>Услуги по уборке зданий и помещений, а также территорий</t>
  </si>
  <si>
    <t>77.12.19.10.10.00.00</t>
  </si>
  <si>
    <t>Услуги по аренде специальной техники</t>
  </si>
  <si>
    <t>Аренда специальной техники</t>
  </si>
  <si>
    <t>7 У</t>
  </si>
  <si>
    <t>8 У</t>
  </si>
  <si>
    <t>9 У</t>
  </si>
  <si>
    <t>10 У</t>
  </si>
  <si>
    <t>11 У</t>
  </si>
  <si>
    <t>12 У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</si>
  <si>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</si>
  <si>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</si>
  <si>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Сервисное обслуживание IT коммуникационных систем</t>
  </si>
  <si>
    <t>62.03.12.10.10.00.00</t>
  </si>
  <si>
    <t>Услуги технического обслуживания электрических сетей</t>
  </si>
  <si>
    <t>35.15.11.23.10.10.00</t>
  </si>
  <si>
    <t>18 У</t>
  </si>
  <si>
    <t>49.39.31.11.00.00.00</t>
  </si>
  <si>
    <t>Услуги по аренде автобусов с водителем для пригородных перевозок</t>
  </si>
  <si>
    <t>Аренда автобусов с водителем для пригородных перевозок</t>
  </si>
  <si>
    <t>Оказание услуг по транспортному обслуживанию (пассажирский автотранспорт)</t>
  </si>
  <si>
    <t>19 У</t>
  </si>
  <si>
    <t>49.32.12.10.00.00.00</t>
  </si>
  <si>
    <t>Услуги по аренде легковых автомобилей с водителем</t>
  </si>
  <si>
    <t>Услуги взятого напрокат автомобиля с водителем, кроме услуг такси.</t>
  </si>
  <si>
    <t>Оказание услуг по транспортному обслуживанию (легковой автотранспорт)</t>
  </si>
  <si>
    <t>77.32.11.10.15.20.00</t>
  </si>
  <si>
    <t>Услуги по аренде погрузчиков</t>
  </si>
  <si>
    <t>аренда (прокат) погрузчиков для погрузочно-разгрузочных работ</t>
  </si>
  <si>
    <t>Аренда погрузчика 3,5 тонн</t>
  </si>
  <si>
    <t>Аренда штеблера электрического</t>
  </si>
  <si>
    <t>77.12.11.10.10.00.00</t>
  </si>
  <si>
    <t>Услуги по аренде грузовых автомобилей</t>
  </si>
  <si>
    <t>Аренда грузовых автомобилей</t>
  </si>
  <si>
    <t>Аренда трактора-тягача</t>
  </si>
  <si>
    <t>Аренда трала низкорамный</t>
  </si>
  <si>
    <t>Аренда погрузчика 6,8 тн</t>
  </si>
  <si>
    <t>13 У</t>
  </si>
  <si>
    <t>14 У</t>
  </si>
  <si>
    <t>15 У</t>
  </si>
  <si>
    <t>16 У</t>
  </si>
  <si>
    <t>17 У</t>
  </si>
  <si>
    <t>Аренда тралл-площадка 32 тонн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</si>
  <si>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 </t>
  </si>
  <si>
    <t>Аренда крана  грузоподъемностью  60 тонн</t>
  </si>
  <si>
    <t>Аренда крана  грузоподъемностью  500 тн</t>
  </si>
  <si>
    <t>Аренда крана  грузоподъемностью  150 тонн</t>
  </si>
  <si>
    <t>ЭОТ</t>
  </si>
  <si>
    <t>5-1 У</t>
  </si>
  <si>
    <t>март-апрель 2015г</t>
  </si>
  <si>
    <t>Изменить (9,14)</t>
  </si>
  <si>
    <t>6-1 У</t>
  </si>
  <si>
    <t>16-1 У</t>
  </si>
  <si>
    <t>15-1 У</t>
  </si>
  <si>
    <t>14-1 У</t>
  </si>
  <si>
    <t>11-1 У</t>
  </si>
  <si>
    <t>12-1 У</t>
  </si>
  <si>
    <t>13-1 У</t>
  </si>
  <si>
    <t>9-1 У</t>
  </si>
  <si>
    <t>8-1 У</t>
  </si>
  <si>
    <t>10-1 У</t>
  </si>
  <si>
    <t>17-1 У</t>
  </si>
  <si>
    <t>6-2 У</t>
  </si>
  <si>
    <t>май-июнь 2015г</t>
  </si>
  <si>
    <t>9-2 У</t>
  </si>
  <si>
    <t>14-2 У</t>
  </si>
  <si>
    <t>13-2 У</t>
  </si>
  <si>
    <t>15-2 У</t>
  </si>
  <si>
    <t>17-2 У</t>
  </si>
  <si>
    <t>май-июнь  2015г</t>
  </si>
  <si>
    <t>6-3 У</t>
  </si>
  <si>
    <t>Изменить (14)</t>
  </si>
  <si>
    <t>6-4 У</t>
  </si>
  <si>
    <t>июнь-июль 2015г</t>
  </si>
  <si>
    <t>9-3 У</t>
  </si>
  <si>
    <t>13-3 У</t>
  </si>
  <si>
    <t>июль-август 2015г</t>
  </si>
  <si>
    <t>17-3 У</t>
  </si>
  <si>
    <t>июнь-июль  2015г</t>
  </si>
  <si>
    <t>14-3 У</t>
  </si>
  <si>
    <t>15-3 У</t>
  </si>
  <si>
    <t>85.59.13.05.00.00.00</t>
  </si>
  <si>
    <t>20 У</t>
  </si>
  <si>
    <t>Услуги по подготовке и обучению работников</t>
  </si>
  <si>
    <t xml:space="preserve">г.Астана, ул.Кунаева,2 </t>
  </si>
  <si>
    <t>Обучения по программе Магистр Делового Администрирования -специализация «Общий менеджмент»</t>
  </si>
  <si>
    <t>6-5 У</t>
  </si>
  <si>
    <t>август-сентябрь 2015г</t>
  </si>
  <si>
    <t>35.11.10.100.000.00.0214.000000000002</t>
  </si>
  <si>
    <t>Электроэнергия</t>
  </si>
  <si>
    <t>для передачи по ЛЭП, ГОСТ 13109-97</t>
  </si>
  <si>
    <t xml:space="preserve">Электроэнергия для  Мангистауская область, Тупкараганский район, промышленная зона №42 </t>
  </si>
  <si>
    <t xml:space="preserve">Мангистауская область, Тупкараганский район, промышленная зона №42 </t>
  </si>
  <si>
    <t>январь 2017г.</t>
  </si>
  <si>
    <t>DDP</t>
  </si>
  <si>
    <t>Киловатт</t>
  </si>
  <si>
    <t>2019г</t>
  </si>
  <si>
    <t>2018г.</t>
  </si>
  <si>
    <t>2017г</t>
  </si>
  <si>
    <t>35.13.10.100.000.00.0777.000000000000</t>
  </si>
  <si>
    <t>Услуги по передаче/распределению электроэнергии</t>
  </si>
  <si>
    <t>21 У</t>
  </si>
  <si>
    <t>План долгосрочных закупок товаров, работ и услуг ТОО "KMG Systems &amp; Services" на 2014-2019 годы</t>
  </si>
  <si>
    <t>Товарищество с ограниченной ответственностью "KMG Systems &amp; Services"</t>
  </si>
  <si>
    <t>октябрь-ноябрь 2015г</t>
  </si>
  <si>
    <t/>
  </si>
  <si>
    <t>оплата по факту</t>
  </si>
  <si>
    <t>2015</t>
  </si>
  <si>
    <t>21-1 У</t>
  </si>
  <si>
    <t>22-2 У</t>
  </si>
  <si>
    <t>49.32.12.000.000.00.0777.000000000000</t>
  </si>
  <si>
    <t>апрель-май 2016г</t>
  </si>
  <si>
    <t>2016</t>
  </si>
  <si>
    <t>1 Т</t>
  </si>
  <si>
    <t xml:space="preserve">передача  и распределение Электроэнергии для  Мангистауской области Тупкараганский район, промышленная зона №42 </t>
  </si>
  <si>
    <t>Исключить</t>
  </si>
  <si>
    <t>4-1 У</t>
  </si>
</sst>
</file>

<file path=xl/styles.xml><?xml version="1.0" encoding="utf-8"?>
<styleSheet xmlns="http://schemas.openxmlformats.org/spreadsheetml/2006/main">
  <numFmts count="33"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9" formatCode="_-* #,##0.00_-;\-* #,##0.00_-;_-* &quot;-&quot;??_-;_-@_-"/>
    <numFmt numFmtId="181" formatCode="&quot;$&quot;#,##0_);[Red]\(&quot;$&quot;#,##0\)"/>
    <numFmt numFmtId="185" formatCode="_(* #,##0_);_(* \(#,##0\);_(* &quot;-&quot;_);_(@_)"/>
    <numFmt numFmtId="187" formatCode="_(* #,##0.00_);_(* \(#,##0.00\);_(* &quot;-&quot;??_);_(@_)"/>
    <numFmt numFmtId="197" formatCode="\+0.0;\-0.0"/>
    <numFmt numFmtId="198" formatCode="\+0.0%;\-0.0%"/>
    <numFmt numFmtId="199" formatCode="0.000"/>
    <numFmt numFmtId="200" formatCode="General_)"/>
    <numFmt numFmtId="201" formatCode="\60\4\7\:"/>
    <numFmt numFmtId="202" formatCode="_(* #,##0.0_);_(* \(#,##0.00\);_(* &quot;-&quot;??_);_(@_)"/>
    <numFmt numFmtId="203" formatCode="#,##0.0_);\(#,##0.0\)"/>
    <numFmt numFmtId="204" formatCode="#,##0.000_);\(#,##0.000\)"/>
    <numFmt numFmtId="205" formatCode="&quot;$&quot;#,\);\(&quot;$&quot;#,##0\)"/>
    <numFmt numFmtId="206" formatCode="&quot;$&quot;#,\);\(&quot;$&quot;#,\)"/>
    <numFmt numFmtId="207" formatCode="&quot;$&quot;#,;\(&quot;$&quot;#,\)"/>
    <numFmt numFmtId="208" formatCode="#,##0.00&quot; $&quot;;[Red]\-#,##0.00&quot; $&quot;"/>
    <numFmt numFmtId="209" formatCode="0%_);\(0%\)"/>
    <numFmt numFmtId="210" formatCode="&quot;$&quot;#,##0"/>
    <numFmt numFmtId="211" formatCode="[$-409]d\-mmm\-yy;@"/>
    <numFmt numFmtId="212" formatCode="[$-409]d\-mmm;@"/>
    <numFmt numFmtId="213" formatCode="_(* #,##0,_);_(* \(#,##0,\);_(* &quot;-&quot;_);_(@_)"/>
    <numFmt numFmtId="214" formatCode="#,##0_);[Red]\(#,##0\);\-_)"/>
    <numFmt numFmtId="215" formatCode="0.00_)"/>
    <numFmt numFmtId="216" formatCode="[Magenta]&quot;Err&quot;;[Magenta]&quot;Err&quot;;[Blue]&quot;OK&quot;"/>
    <numFmt numFmtId="217" formatCode="[Blue]&quot;P&quot;;;[Red]&quot;O&quot;"/>
    <numFmt numFmtId="218" formatCode="0.0_)%;[Red]\(0.0%\);0.0_)%"/>
    <numFmt numFmtId="219" formatCode="0.0_)%;[Red]\(0.0%\);&quot;-&quot;"/>
    <numFmt numFmtId="220" formatCode="[Red][&gt;1]&quot;&gt;100 %&quot;;[Red]\(0.0%\);0.0_)%"/>
    <numFmt numFmtId="221" formatCode="_(#,##0;\(#,##0\);\-;&quot;  &quot;@"/>
    <numFmt numFmtId="225" formatCode="_-* #,##0_-;\-* #,##0_-;_-* &quot;-&quot;??_-;_-@_-"/>
  </numFmts>
  <fonts count="106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0"/>
      <color indexed="6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Courier"/>
      <family val="3"/>
    </font>
    <font>
      <b/>
      <i/>
      <sz val="16"/>
      <name val="Helv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12"/>
      <name val="Univers (WN)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  <charset val="204"/>
    </font>
    <font>
      <sz val="10"/>
      <name val="Helv"/>
      <family val="2"/>
      <charset val="204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3"/>
      <charset val="204"/>
    </font>
    <font>
      <b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9"/>
      <color indexed="8"/>
      <name val="Futuris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10">
    <xf numFmtId="0" fontId="0" fillId="0" borderId="0"/>
    <xf numFmtId="0" fontId="30" fillId="0" borderId="0"/>
    <xf numFmtId="0" fontId="34" fillId="0" borderId="0"/>
    <xf numFmtId="212" fontId="34" fillId="0" borderId="0"/>
    <xf numFmtId="0" fontId="32" fillId="0" borderId="0"/>
    <xf numFmtId="212" fontId="32" fillId="0" borderId="0"/>
    <xf numFmtId="0" fontId="33" fillId="0" borderId="0"/>
    <xf numFmtId="0" fontId="97" fillId="0" borderId="0">
      <alignment vertical="top" wrapText="1"/>
    </xf>
    <xf numFmtId="0" fontId="33" fillId="0" borderId="0"/>
    <xf numFmtId="0" fontId="30" fillId="0" borderId="0"/>
    <xf numFmtId="0" fontId="30" fillId="0" borderId="0"/>
    <xf numFmtId="0" fontId="32" fillId="0" borderId="0"/>
    <xf numFmtId="0" fontId="33" fillId="0" borderId="0"/>
    <xf numFmtId="0" fontId="32" fillId="0" borderId="0"/>
    <xf numFmtId="212" fontId="32" fillId="0" borderId="0"/>
    <xf numFmtId="0" fontId="33" fillId="0" borderId="0"/>
    <xf numFmtId="0" fontId="30" fillId="0" borderId="0"/>
    <xf numFmtId="0" fontId="30" fillId="0" borderId="0"/>
    <xf numFmtId="212" fontId="30" fillId="0" borderId="0"/>
    <xf numFmtId="0" fontId="33" fillId="0" borderId="0"/>
    <xf numFmtId="212" fontId="33" fillId="0" borderId="0"/>
    <xf numFmtId="0" fontId="97" fillId="0" borderId="0">
      <alignment vertical="top" wrapText="1"/>
    </xf>
    <xf numFmtId="0" fontId="97" fillId="0" borderId="0">
      <alignment vertical="top" wrapText="1"/>
    </xf>
    <xf numFmtId="0" fontId="30" fillId="0" borderId="0"/>
    <xf numFmtId="0" fontId="97" fillId="0" borderId="0">
      <alignment vertical="top" wrapText="1"/>
    </xf>
    <xf numFmtId="0" fontId="33" fillId="0" borderId="0"/>
    <xf numFmtId="212" fontId="33" fillId="0" borderId="0"/>
    <xf numFmtId="0" fontId="33" fillId="0" borderId="0"/>
    <xf numFmtId="212" fontId="33" fillId="0" borderId="0"/>
    <xf numFmtId="0" fontId="33" fillId="0" borderId="0"/>
    <xf numFmtId="212" fontId="33" fillId="0" borderId="0"/>
    <xf numFmtId="0" fontId="33" fillId="0" borderId="0"/>
    <xf numFmtId="212" fontId="33" fillId="0" borderId="0"/>
    <xf numFmtId="0" fontId="33" fillId="0" borderId="0"/>
    <xf numFmtId="212" fontId="33" fillId="0" borderId="0"/>
    <xf numFmtId="0" fontId="33" fillId="0" borderId="0"/>
    <xf numFmtId="0" fontId="33" fillId="0" borderId="0"/>
    <xf numFmtId="0" fontId="32" fillId="0" borderId="0"/>
    <xf numFmtId="212" fontId="32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2" fontId="30" fillId="0" borderId="0"/>
    <xf numFmtId="0" fontId="33" fillId="0" borderId="0"/>
    <xf numFmtId="212" fontId="33" fillId="0" borderId="0"/>
    <xf numFmtId="0" fontId="30" fillId="0" borderId="0"/>
    <xf numFmtId="212" fontId="30" fillId="0" borderId="0"/>
    <xf numFmtId="0" fontId="33" fillId="0" borderId="0"/>
    <xf numFmtId="212" fontId="33" fillId="0" borderId="0"/>
    <xf numFmtId="0" fontId="32" fillId="0" borderId="0"/>
    <xf numFmtId="212" fontId="32" fillId="0" borderId="0"/>
    <xf numFmtId="0" fontId="30" fillId="0" borderId="0"/>
    <xf numFmtId="212" fontId="30" fillId="0" borderId="0"/>
    <xf numFmtId="0" fontId="33" fillId="0" borderId="0"/>
    <xf numFmtId="212" fontId="33" fillId="0" borderId="0"/>
    <xf numFmtId="0" fontId="30" fillId="0" borderId="0"/>
    <xf numFmtId="212" fontId="30" fillId="0" borderId="0"/>
    <xf numFmtId="0" fontId="33" fillId="0" borderId="0"/>
    <xf numFmtId="212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70" fontId="35" fillId="0" borderId="0">
      <protection locked="0"/>
    </xf>
    <xf numFmtId="170" fontId="92" fillId="0" borderId="0">
      <protection locked="0"/>
    </xf>
    <xf numFmtId="170" fontId="35" fillId="0" borderId="0">
      <protection locked="0"/>
    </xf>
    <xf numFmtId="170" fontId="92" fillId="0" borderId="0">
      <protection locked="0"/>
    </xf>
    <xf numFmtId="170" fontId="35" fillId="0" borderId="0">
      <protection locked="0"/>
    </xf>
    <xf numFmtId="170" fontId="59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59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59" fillId="0" borderId="0">
      <protection locked="0"/>
    </xf>
    <xf numFmtId="170" fontId="35" fillId="0" borderId="0">
      <protection locked="0"/>
    </xf>
    <xf numFmtId="0" fontId="35" fillId="0" borderId="1">
      <protection locked="0"/>
    </xf>
    <xf numFmtId="0" fontId="92" fillId="0" borderId="1">
      <protection locked="0"/>
    </xf>
    <xf numFmtId="212" fontId="92" fillId="0" borderId="1">
      <protection locked="0"/>
    </xf>
    <xf numFmtId="212" fontId="35" fillId="0" borderId="1">
      <protection locked="0"/>
    </xf>
    <xf numFmtId="0" fontId="36" fillId="0" borderId="0">
      <protection locked="0"/>
    </xf>
    <xf numFmtId="0" fontId="60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212" fontId="60" fillId="0" borderId="0">
      <protection locked="0"/>
    </xf>
    <xf numFmtId="0" fontId="93" fillId="0" borderId="0">
      <protection locked="0"/>
    </xf>
    <xf numFmtId="212" fontId="36" fillId="0" borderId="0">
      <protection locked="0"/>
    </xf>
    <xf numFmtId="0" fontId="36" fillId="0" borderId="0">
      <protection locked="0"/>
    </xf>
    <xf numFmtId="0" fontId="60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212" fontId="60" fillId="0" borderId="0">
      <protection locked="0"/>
    </xf>
    <xf numFmtId="0" fontId="93" fillId="0" borderId="0">
      <protection locked="0"/>
    </xf>
    <xf numFmtId="212" fontId="36" fillId="0" borderId="0">
      <protection locked="0"/>
    </xf>
    <xf numFmtId="0" fontId="35" fillId="0" borderId="1">
      <protection locked="0"/>
    </xf>
    <xf numFmtId="0" fontId="59" fillId="0" borderId="1">
      <protection locked="0"/>
    </xf>
    <xf numFmtId="0" fontId="35" fillId="0" borderId="1">
      <protection locked="0"/>
    </xf>
    <xf numFmtId="0" fontId="35" fillId="0" borderId="1">
      <protection locked="0"/>
    </xf>
    <xf numFmtId="212" fontId="59" fillId="0" borderId="1">
      <protection locked="0"/>
    </xf>
    <xf numFmtId="212" fontId="35" fillId="0" borderId="1">
      <protection locked="0"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12" fillId="2" borderId="0" applyNumberFormat="0" applyBorder="0" applyAlignment="0" applyProtection="0"/>
    <xf numFmtId="212" fontId="12" fillId="2" borderId="0" applyNumberFormat="0" applyBorder="0" applyAlignment="0" applyProtection="0"/>
    <xf numFmtId="0" fontId="12" fillId="2" borderId="0" applyNumberFormat="0" applyBorder="0" applyAlignment="0" applyProtection="0"/>
    <xf numFmtId="212" fontId="12" fillId="2" borderId="0" applyNumberFormat="0" applyBorder="0" applyAlignment="0" applyProtection="0"/>
    <xf numFmtId="0" fontId="12" fillId="3" borderId="0" applyNumberFormat="0" applyBorder="0" applyAlignment="0" applyProtection="0"/>
    <xf numFmtId="212" fontId="12" fillId="3" borderId="0" applyNumberFormat="0" applyBorder="0" applyAlignment="0" applyProtection="0"/>
    <xf numFmtId="0" fontId="12" fillId="3" borderId="0" applyNumberFormat="0" applyBorder="0" applyAlignment="0" applyProtection="0"/>
    <xf numFmtId="212" fontId="12" fillId="3" borderId="0" applyNumberFormat="0" applyBorder="0" applyAlignment="0" applyProtection="0"/>
    <xf numFmtId="0" fontId="12" fillId="4" borderId="0" applyNumberFormat="0" applyBorder="0" applyAlignment="0" applyProtection="0"/>
    <xf numFmtId="212" fontId="12" fillId="4" borderId="0" applyNumberFormat="0" applyBorder="0" applyAlignment="0" applyProtection="0"/>
    <xf numFmtId="0" fontId="12" fillId="4" borderId="0" applyNumberFormat="0" applyBorder="0" applyAlignment="0" applyProtection="0"/>
    <xf numFmtId="212" fontId="12" fillId="4" borderId="0" applyNumberFormat="0" applyBorder="0" applyAlignment="0" applyProtection="0"/>
    <xf numFmtId="0" fontId="12" fillId="5" borderId="0" applyNumberFormat="0" applyBorder="0" applyAlignment="0" applyProtection="0"/>
    <xf numFmtId="212" fontId="12" fillId="5" borderId="0" applyNumberFormat="0" applyBorder="0" applyAlignment="0" applyProtection="0"/>
    <xf numFmtId="0" fontId="12" fillId="5" borderId="0" applyNumberFormat="0" applyBorder="0" applyAlignment="0" applyProtection="0"/>
    <xf numFmtId="212" fontId="12" fillId="5" borderId="0" applyNumberFormat="0" applyBorder="0" applyAlignment="0" applyProtection="0"/>
    <xf numFmtId="0" fontId="12" fillId="6" borderId="0" applyNumberFormat="0" applyBorder="0" applyAlignment="0" applyProtection="0"/>
    <xf numFmtId="212" fontId="12" fillId="6" borderId="0" applyNumberFormat="0" applyBorder="0" applyAlignment="0" applyProtection="0"/>
    <xf numFmtId="0" fontId="12" fillId="6" borderId="0" applyNumberFormat="0" applyBorder="0" applyAlignment="0" applyProtection="0"/>
    <xf numFmtId="212" fontId="12" fillId="6" borderId="0" applyNumberFormat="0" applyBorder="0" applyAlignment="0" applyProtection="0"/>
    <xf numFmtId="0" fontId="12" fillId="7" borderId="0" applyNumberFormat="0" applyBorder="0" applyAlignment="0" applyProtection="0"/>
    <xf numFmtId="212" fontId="12" fillId="7" borderId="0" applyNumberFormat="0" applyBorder="0" applyAlignment="0" applyProtection="0"/>
    <xf numFmtId="0" fontId="12" fillId="7" borderId="0" applyNumberFormat="0" applyBorder="0" applyAlignment="0" applyProtection="0"/>
    <xf numFmtId="212" fontId="12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12" fillId="8" borderId="0" applyNumberFormat="0" applyBorder="0" applyAlignment="0" applyProtection="0"/>
    <xf numFmtId="212" fontId="12" fillId="8" borderId="0" applyNumberFormat="0" applyBorder="0" applyAlignment="0" applyProtection="0"/>
    <xf numFmtId="0" fontId="12" fillId="8" borderId="0" applyNumberFormat="0" applyBorder="0" applyAlignment="0" applyProtection="0"/>
    <xf numFmtId="212" fontId="12" fillId="8" borderId="0" applyNumberFormat="0" applyBorder="0" applyAlignment="0" applyProtection="0"/>
    <xf numFmtId="0" fontId="12" fillId="9" borderId="0" applyNumberFormat="0" applyBorder="0" applyAlignment="0" applyProtection="0"/>
    <xf numFmtId="212" fontId="12" fillId="9" borderId="0" applyNumberFormat="0" applyBorder="0" applyAlignment="0" applyProtection="0"/>
    <xf numFmtId="0" fontId="12" fillId="9" borderId="0" applyNumberFormat="0" applyBorder="0" applyAlignment="0" applyProtection="0"/>
    <xf numFmtId="212" fontId="12" fillId="9" borderId="0" applyNumberFormat="0" applyBorder="0" applyAlignment="0" applyProtection="0"/>
    <xf numFmtId="0" fontId="12" fillId="10" borderId="0" applyNumberFormat="0" applyBorder="0" applyAlignment="0" applyProtection="0"/>
    <xf numFmtId="212" fontId="12" fillId="10" borderId="0" applyNumberFormat="0" applyBorder="0" applyAlignment="0" applyProtection="0"/>
    <xf numFmtId="0" fontId="12" fillId="10" borderId="0" applyNumberFormat="0" applyBorder="0" applyAlignment="0" applyProtection="0"/>
    <xf numFmtId="212" fontId="12" fillId="10" borderId="0" applyNumberFormat="0" applyBorder="0" applyAlignment="0" applyProtection="0"/>
    <xf numFmtId="0" fontId="12" fillId="5" borderId="0" applyNumberFormat="0" applyBorder="0" applyAlignment="0" applyProtection="0"/>
    <xf numFmtId="212" fontId="12" fillId="5" borderId="0" applyNumberFormat="0" applyBorder="0" applyAlignment="0" applyProtection="0"/>
    <xf numFmtId="0" fontId="12" fillId="5" borderId="0" applyNumberFormat="0" applyBorder="0" applyAlignment="0" applyProtection="0"/>
    <xf numFmtId="212" fontId="12" fillId="5" borderId="0" applyNumberFormat="0" applyBorder="0" applyAlignment="0" applyProtection="0"/>
    <xf numFmtId="0" fontId="12" fillId="8" borderId="0" applyNumberFormat="0" applyBorder="0" applyAlignment="0" applyProtection="0"/>
    <xf numFmtId="212" fontId="12" fillId="8" borderId="0" applyNumberFormat="0" applyBorder="0" applyAlignment="0" applyProtection="0"/>
    <xf numFmtId="0" fontId="12" fillId="8" borderId="0" applyNumberFormat="0" applyBorder="0" applyAlignment="0" applyProtection="0"/>
    <xf numFmtId="212" fontId="12" fillId="8" borderId="0" applyNumberFormat="0" applyBorder="0" applyAlignment="0" applyProtection="0"/>
    <xf numFmtId="0" fontId="12" fillId="11" borderId="0" applyNumberFormat="0" applyBorder="0" applyAlignment="0" applyProtection="0"/>
    <xf numFmtId="212" fontId="12" fillId="11" borderId="0" applyNumberFormat="0" applyBorder="0" applyAlignment="0" applyProtection="0"/>
    <xf numFmtId="0" fontId="12" fillId="11" borderId="0" applyNumberFormat="0" applyBorder="0" applyAlignment="0" applyProtection="0"/>
    <xf numFmtId="212" fontId="12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13" fillId="12" borderId="0" applyNumberFormat="0" applyBorder="0" applyAlignment="0" applyProtection="0"/>
    <xf numFmtId="212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212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212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212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212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212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3" borderId="0" applyNumberFormat="0" applyBorder="0" applyAlignment="0" applyProtection="0"/>
    <xf numFmtId="202" fontId="37" fillId="0" borderId="0" applyFill="0" applyBorder="0" applyAlignment="0"/>
    <xf numFmtId="200" fontId="37" fillId="0" borderId="0" applyFill="0" applyBorder="0" applyAlignment="0"/>
    <xf numFmtId="199" fontId="37" fillId="0" borderId="0" applyFill="0" applyBorder="0" applyAlignment="0"/>
    <xf numFmtId="203" fontId="38" fillId="0" borderId="0" applyFill="0" applyBorder="0" applyAlignment="0"/>
    <xf numFmtId="203" fontId="61" fillId="0" borderId="0" applyFill="0" applyBorder="0" applyAlignment="0"/>
    <xf numFmtId="203" fontId="38" fillId="0" borderId="0" applyFill="0" applyBorder="0" applyAlignment="0"/>
    <xf numFmtId="204" fontId="38" fillId="0" borderId="0" applyFill="0" applyBorder="0" applyAlignment="0"/>
    <xf numFmtId="204" fontId="61" fillId="0" borderId="0" applyFill="0" applyBorder="0" applyAlignment="0"/>
    <xf numFmtId="204" fontId="38" fillId="0" borderId="0" applyFill="0" applyBorder="0" applyAlignment="0"/>
    <xf numFmtId="202" fontId="37" fillId="0" borderId="0" applyFill="0" applyBorder="0" applyAlignment="0"/>
    <xf numFmtId="205" fontId="38" fillId="0" borderId="0" applyFill="0" applyBorder="0" applyAlignment="0"/>
    <xf numFmtId="205" fontId="61" fillId="0" borderId="0" applyFill="0" applyBorder="0" applyAlignment="0"/>
    <xf numFmtId="205" fontId="38" fillId="0" borderId="0" applyFill="0" applyBorder="0" applyAlignment="0"/>
    <xf numFmtId="200" fontId="37" fillId="0" borderId="0" applyFill="0" applyBorder="0" applyAlignment="0"/>
    <xf numFmtId="0" fontId="68" fillId="20" borderId="2" applyNumberFormat="0" applyAlignment="0" applyProtection="0"/>
    <xf numFmtId="185" fontId="32" fillId="21" borderId="3">
      <alignment vertical="center"/>
    </xf>
    <xf numFmtId="0" fontId="69" fillId="22" borderId="4" applyNumberFormat="0" applyAlignment="0" applyProtection="0"/>
    <xf numFmtId="169" fontId="32" fillId="21" borderId="3">
      <alignment vertical="center"/>
    </xf>
    <xf numFmtId="169" fontId="2" fillId="0" borderId="0" applyFont="0" applyFill="0" applyBorder="0" applyAlignment="0" applyProtection="0"/>
    <xf numFmtId="0" fontId="70" fillId="0" borderId="0" applyFont="0" applyFill="0" applyBorder="0" applyAlignment="0" applyProtection="0"/>
    <xf numFmtId="202" fontId="37" fillId="0" borderId="0" applyFont="0" applyFill="0" applyBorder="0" applyAlignment="0" applyProtection="0"/>
    <xf numFmtId="201" fontId="37" fillId="0" borderId="0" applyFont="0" applyFill="0" applyBorder="0" applyAlignment="0" applyProtection="0"/>
    <xf numFmtId="181" fontId="39" fillId="0" borderId="0" applyFont="0" applyFill="0" applyBorder="0" applyAlignment="0" applyProtection="0"/>
    <xf numFmtId="200" fontId="37" fillId="0" borderId="0" applyFont="0" applyFill="0" applyBorder="0" applyAlignment="0" applyProtection="0"/>
    <xf numFmtId="205" fontId="38" fillId="0" borderId="0" applyFont="0" applyFill="0" applyBorder="0" applyAlignment="0" applyProtection="0"/>
    <xf numFmtId="211" fontId="1" fillId="23" borderId="0" applyFont="0" applyFill="0" applyBorder="0" applyAlignment="0" applyProtection="0"/>
    <xf numFmtId="212" fontId="1" fillId="23" borderId="0" applyFont="0" applyFill="0" applyBorder="0" applyAlignment="0" applyProtection="0"/>
    <xf numFmtId="14" fontId="40" fillId="0" borderId="0" applyFill="0" applyBorder="0" applyAlignment="0"/>
    <xf numFmtId="212" fontId="1" fillId="23" borderId="0" applyFont="0" applyFill="0" applyBorder="0" applyAlignment="0" applyProtection="0"/>
    <xf numFmtId="0" fontId="1" fillId="23" borderId="0" applyFont="0" applyFill="0" applyBorder="0" applyAlignment="0" applyProtection="0"/>
    <xf numFmtId="38" fontId="39" fillId="0" borderId="5">
      <alignment vertical="center"/>
    </xf>
    <xf numFmtId="0" fontId="41" fillId="0" borderId="0" applyNumberFormat="0" applyFill="0" applyBorder="0" applyAlignment="0" applyProtection="0"/>
    <xf numFmtId="212" fontId="41" fillId="0" borderId="0" applyNumberFormat="0" applyFill="0" applyBorder="0" applyAlignment="0" applyProtection="0"/>
    <xf numFmtId="202" fontId="37" fillId="0" borderId="0" applyFill="0" applyBorder="0" applyAlignment="0"/>
    <xf numFmtId="200" fontId="37" fillId="0" borderId="0" applyFill="0" applyBorder="0" applyAlignment="0"/>
    <xf numFmtId="202" fontId="37" fillId="0" borderId="0" applyFill="0" applyBorder="0" applyAlignment="0"/>
    <xf numFmtId="205" fontId="38" fillId="0" borderId="0" applyFill="0" applyBorder="0" applyAlignment="0"/>
    <xf numFmtId="205" fontId="61" fillId="0" borderId="0" applyFill="0" applyBorder="0" applyAlignment="0"/>
    <xf numFmtId="205" fontId="38" fillId="0" borderId="0" applyFill="0" applyBorder="0" applyAlignment="0"/>
    <xf numFmtId="200" fontId="37" fillId="0" borderId="0" applyFill="0" applyBorder="0" applyAlignment="0"/>
    <xf numFmtId="0" fontId="71" fillId="0" borderId="0" applyNumberFormat="0" applyFill="0" applyBorder="0" applyAlignment="0" applyProtection="0"/>
    <xf numFmtId="0" fontId="10" fillId="22" borderId="0" applyNumberFormat="0" applyFont="0" applyBorder="0" applyAlignment="0" applyProtection="0"/>
    <xf numFmtId="0" fontId="72" fillId="0" borderId="0" applyNumberFormat="0" applyFill="0" applyBorder="0" applyAlignment="0" applyProtection="0"/>
    <xf numFmtId="216" fontId="73" fillId="0" borderId="0" applyFill="0" applyBorder="0"/>
    <xf numFmtId="15" fontId="40" fillId="0" borderId="0" applyFill="0" applyBorder="0" applyProtection="0">
      <alignment horizontal="center"/>
    </xf>
    <xf numFmtId="0" fontId="10" fillId="3" borderId="0" applyNumberFormat="0" applyFont="0" applyBorder="0" applyAlignment="0" applyProtection="0"/>
    <xf numFmtId="217" fontId="74" fillId="0" borderId="0" applyFill="0" applyBorder="0" applyProtection="0"/>
    <xf numFmtId="0" fontId="75" fillId="24" borderId="6" applyAlignment="0" applyProtection="0"/>
    <xf numFmtId="214" fontId="76" fillId="0" borderId="0" applyNumberFormat="0" applyFill="0" applyBorder="0" applyAlignment="0" applyProtection="0"/>
    <xf numFmtId="214" fontId="77" fillId="0" borderId="0" applyNumberFormat="0" applyFill="0" applyBorder="0" applyAlignment="0" applyProtection="0"/>
    <xf numFmtId="15" fontId="78" fillId="25" borderId="7">
      <alignment horizontal="center"/>
      <protection locked="0"/>
    </xf>
    <xf numFmtId="218" fontId="78" fillId="25" borderId="8" applyAlignment="0">
      <protection locked="0"/>
    </xf>
    <xf numFmtId="214" fontId="78" fillId="25" borderId="8" applyAlignment="0">
      <protection locked="0"/>
    </xf>
    <xf numFmtId="214" fontId="40" fillId="0" borderId="0" applyFill="0" applyBorder="0" applyAlignment="0" applyProtection="0"/>
    <xf numFmtId="219" fontId="40" fillId="0" borderId="0" applyFill="0" applyBorder="0" applyAlignment="0" applyProtection="0"/>
    <xf numFmtId="220" fontId="40" fillId="0" borderId="0" applyFill="0" applyBorder="0" applyAlignment="0" applyProtection="0"/>
    <xf numFmtId="0" fontId="10" fillId="0" borderId="9" applyNumberFormat="0" applyFont="0" applyAlignment="0" applyProtection="0"/>
    <xf numFmtId="0" fontId="2" fillId="0" borderId="1" applyNumberFormat="0" applyFont="0" applyAlignment="0" applyProtection="0"/>
    <xf numFmtId="212" fontId="2" fillId="0" borderId="1" applyNumberFormat="0" applyFont="0" applyAlignment="0" applyProtection="0"/>
    <xf numFmtId="0" fontId="10" fillId="10" borderId="0" applyNumberFormat="0" applyFont="0" applyBorder="0" applyAlignment="0" applyProtection="0"/>
    <xf numFmtId="10" fontId="42" fillId="26" borderId="10" applyNumberFormat="0" applyFill="0" applyBorder="0" applyAlignment="0" applyProtection="0">
      <protection locked="0"/>
    </xf>
    <xf numFmtId="0" fontId="10" fillId="0" borderId="0" applyFont="0" applyFill="0" applyBorder="0" applyAlignment="0" applyProtection="0"/>
    <xf numFmtId="0" fontId="79" fillId="4" borderId="0" applyNumberFormat="0" applyBorder="0" applyAlignment="0" applyProtection="0"/>
    <xf numFmtId="38" fontId="43" fillId="24" borderId="0" applyNumberFormat="0" applyBorder="0" applyAlignment="0" applyProtection="0"/>
    <xf numFmtId="0" fontId="80" fillId="24" borderId="11" applyAlignment="0">
      <alignment vertical="center"/>
    </xf>
    <xf numFmtId="0" fontId="44" fillId="0" borderId="11" applyNumberFormat="0" applyAlignment="0" applyProtection="0">
      <alignment horizontal="left" vertical="center"/>
    </xf>
    <xf numFmtId="212" fontId="44" fillId="0" borderId="11" applyNumberFormat="0" applyAlignment="0" applyProtection="0">
      <alignment horizontal="left" vertical="center"/>
    </xf>
    <xf numFmtId="0" fontId="94" fillId="0" borderId="11" applyNumberFormat="0" applyAlignment="0" applyProtection="0">
      <alignment horizontal="left" vertical="center"/>
    </xf>
    <xf numFmtId="0" fontId="44" fillId="0" borderId="6">
      <alignment horizontal="left" vertical="center"/>
    </xf>
    <xf numFmtId="212" fontId="44" fillId="0" borderId="6">
      <alignment horizontal="left" vertical="center"/>
    </xf>
    <xf numFmtId="0" fontId="94" fillId="0" borderId="6">
      <alignment horizontal="left" vertical="center"/>
    </xf>
    <xf numFmtId="14" fontId="45" fillId="27" borderId="12">
      <alignment horizontal="center" vertical="center" wrapText="1"/>
    </xf>
    <xf numFmtId="0" fontId="81" fillId="0" borderId="13" applyNumberFormat="0" applyFill="0" applyAlignment="0" applyProtection="0"/>
    <xf numFmtId="0" fontId="82" fillId="0" borderId="14" applyNumberFormat="0" applyFill="0" applyAlignment="0" applyProtection="0"/>
    <xf numFmtId="0" fontId="83" fillId="0" borderId="15" applyNumberFormat="0" applyFill="0" applyAlignment="0" applyProtection="0"/>
    <xf numFmtId="0" fontId="83" fillId="0" borderId="0" applyNumberFormat="0" applyFill="0" applyBorder="0" applyAlignment="0" applyProtection="0"/>
    <xf numFmtId="14" fontId="45" fillId="27" borderId="12">
      <alignment horizontal="center" vertical="center" wrapText="1"/>
    </xf>
    <xf numFmtId="0" fontId="75" fillId="0" borderId="6"/>
    <xf numFmtId="214" fontId="76" fillId="0" borderId="0">
      <alignment horizontal="left" vertical="top"/>
    </xf>
    <xf numFmtId="214" fontId="77" fillId="0" borderId="0" applyAlignment="0"/>
    <xf numFmtId="0" fontId="7" fillId="0" borderId="0" applyNumberFormat="0" applyFill="0" applyBorder="0" applyAlignment="0" applyProtection="0">
      <alignment vertical="top"/>
      <protection locked="0"/>
    </xf>
    <xf numFmtId="214" fontId="1" fillId="28" borderId="10" applyNumberFormat="0" applyFont="0" applyAlignment="0">
      <protection locked="0"/>
    </xf>
    <xf numFmtId="10" fontId="43" fillId="29" borderId="10" applyNumberFormat="0" applyBorder="0" applyAlignment="0" applyProtection="0"/>
    <xf numFmtId="221" fontId="1" fillId="28" borderId="10" applyNumberFormat="0" applyFont="0" applyAlignment="0">
      <protection locked="0"/>
    </xf>
    <xf numFmtId="202" fontId="37" fillId="0" borderId="0" applyFill="0" applyBorder="0" applyAlignment="0"/>
    <xf numFmtId="200" fontId="37" fillId="0" borderId="0" applyFill="0" applyBorder="0" applyAlignment="0"/>
    <xf numFmtId="202" fontId="37" fillId="0" borderId="0" applyFill="0" applyBorder="0" applyAlignment="0"/>
    <xf numFmtId="205" fontId="38" fillId="0" borderId="0" applyFill="0" applyBorder="0" applyAlignment="0"/>
    <xf numFmtId="205" fontId="61" fillId="0" borderId="0" applyFill="0" applyBorder="0" applyAlignment="0"/>
    <xf numFmtId="205" fontId="38" fillId="0" borderId="0" applyFill="0" applyBorder="0" applyAlignment="0"/>
    <xf numFmtId="200" fontId="37" fillId="0" borderId="0" applyFill="0" applyBorder="0" applyAlignment="0"/>
    <xf numFmtId="0" fontId="84" fillId="0" borderId="16" applyNumberFormat="0" applyFill="0" applyAlignment="0" applyProtection="0"/>
    <xf numFmtId="0" fontId="85" fillId="25" borderId="0" applyNumberFormat="0" applyBorder="0" applyAlignment="0" applyProtection="0"/>
    <xf numFmtId="208" fontId="1" fillId="0" borderId="0"/>
    <xf numFmtId="215" fontId="62" fillId="0" borderId="0"/>
    <xf numFmtId="208" fontId="1" fillId="0" borderId="0"/>
    <xf numFmtId="0" fontId="102" fillId="0" borderId="0"/>
    <xf numFmtId="0" fontId="1" fillId="0" borderId="0"/>
    <xf numFmtId="0" fontId="46" fillId="0" borderId="0"/>
    <xf numFmtId="212" fontId="46" fillId="0" borderId="0"/>
    <xf numFmtId="0" fontId="30" fillId="0" borderId="0"/>
    <xf numFmtId="0" fontId="64" fillId="30" borderId="17" applyNumberFormat="0" applyFont="0" applyAlignment="0" applyProtection="0"/>
    <xf numFmtId="213" fontId="1" fillId="23" borderId="0"/>
    <xf numFmtId="0" fontId="86" fillId="20" borderId="18" applyNumberFormat="0" applyAlignment="0" applyProtection="0"/>
    <xf numFmtId="0" fontId="47" fillId="23" borderId="0"/>
    <xf numFmtId="212" fontId="47" fillId="23" borderId="0"/>
    <xf numFmtId="0" fontId="95" fillId="23" borderId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4" fontId="38" fillId="0" borderId="0" applyFont="0" applyFill="0" applyBorder="0" applyAlignment="0" applyProtection="0"/>
    <xf numFmtId="204" fontId="61" fillId="0" borderId="0" applyFont="0" applyFill="0" applyBorder="0" applyAlignment="0" applyProtection="0"/>
    <xf numFmtId="204" fontId="38" fillId="0" borderId="0" applyFont="0" applyFill="0" applyBorder="0" applyAlignment="0" applyProtection="0"/>
    <xf numFmtId="201" fontId="37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6" fontId="38" fillId="0" borderId="0" applyFont="0" applyFill="0" applyBorder="0" applyAlignment="0" applyProtection="0"/>
    <xf numFmtId="197" fontId="30" fillId="0" borderId="0"/>
    <xf numFmtId="198" fontId="30" fillId="0" borderId="0"/>
    <xf numFmtId="202" fontId="37" fillId="0" borderId="0" applyFill="0" applyBorder="0" applyAlignment="0"/>
    <xf numFmtId="200" fontId="37" fillId="0" borderId="0" applyFill="0" applyBorder="0" applyAlignment="0"/>
    <xf numFmtId="202" fontId="37" fillId="0" borderId="0" applyFill="0" applyBorder="0" applyAlignment="0"/>
    <xf numFmtId="205" fontId="38" fillId="0" borderId="0" applyFill="0" applyBorder="0" applyAlignment="0"/>
    <xf numFmtId="205" fontId="61" fillId="0" borderId="0" applyFill="0" applyBorder="0" applyAlignment="0"/>
    <xf numFmtId="205" fontId="38" fillId="0" borderId="0" applyFill="0" applyBorder="0" applyAlignment="0"/>
    <xf numFmtId="200" fontId="37" fillId="0" borderId="0" applyFill="0" applyBorder="0" applyAlignment="0"/>
    <xf numFmtId="0" fontId="48" fillId="0" borderId="0" applyNumberFormat="0">
      <alignment horizontal="left"/>
    </xf>
    <xf numFmtId="3" fontId="32" fillId="0" borderId="0" applyFont="0" applyFill="0" applyBorder="0" applyAlignment="0"/>
    <xf numFmtId="4" fontId="40" fillId="28" borderId="18" applyNumberFormat="0" applyProtection="0">
      <alignment vertical="center"/>
    </xf>
    <xf numFmtId="4" fontId="55" fillId="28" borderId="18" applyNumberFormat="0" applyProtection="0">
      <alignment vertical="center"/>
    </xf>
    <xf numFmtId="4" fontId="40" fillId="28" borderId="18" applyNumberFormat="0" applyProtection="0">
      <alignment horizontal="left" vertical="center" indent="1"/>
    </xf>
    <xf numFmtId="4" fontId="40" fillId="28" borderId="18" applyNumberFormat="0" applyProtection="0">
      <alignment horizontal="left" vertical="center" indent="1"/>
    </xf>
    <xf numFmtId="0" fontId="1" fillId="31" borderId="18" applyNumberFormat="0" applyProtection="0">
      <alignment horizontal="left" vertical="center" indent="1"/>
    </xf>
    <xf numFmtId="0" fontId="1" fillId="31" borderId="18" applyNumberFormat="0" applyProtection="0">
      <alignment horizontal="left" vertical="center" indent="1"/>
    </xf>
    <xf numFmtId="0" fontId="1" fillId="31" borderId="18" applyNumberFormat="0" applyProtection="0">
      <alignment horizontal="left" vertical="center" indent="1"/>
    </xf>
    <xf numFmtId="212" fontId="1" fillId="31" borderId="18" applyNumberFormat="0" applyProtection="0">
      <alignment horizontal="left" vertical="center" indent="1"/>
    </xf>
    <xf numFmtId="0" fontId="1" fillId="31" borderId="18" applyNumberFormat="0" applyProtection="0">
      <alignment horizontal="left" vertical="center"/>
    </xf>
    <xf numFmtId="4" fontId="40" fillId="32" borderId="18" applyNumberFormat="0" applyProtection="0">
      <alignment horizontal="right" vertical="center"/>
    </xf>
    <xf numFmtId="4" fontId="40" fillId="33" borderId="18" applyNumberFormat="0" applyProtection="0">
      <alignment horizontal="right" vertical="center"/>
    </xf>
    <xf numFmtId="4" fontId="40" fillId="34" borderId="18" applyNumberFormat="0" applyProtection="0">
      <alignment horizontal="right" vertical="center"/>
    </xf>
    <xf numFmtId="4" fontId="40" fillId="35" borderId="18" applyNumberFormat="0" applyProtection="0">
      <alignment horizontal="right" vertical="center"/>
    </xf>
    <xf numFmtId="4" fontId="40" fillId="36" borderId="18" applyNumberFormat="0" applyProtection="0">
      <alignment horizontal="right" vertical="center"/>
    </xf>
    <xf numFmtId="4" fontId="40" fillId="37" borderId="18" applyNumberFormat="0" applyProtection="0">
      <alignment horizontal="right" vertical="center"/>
    </xf>
    <xf numFmtId="4" fontId="40" fillId="38" borderId="18" applyNumberFormat="0" applyProtection="0">
      <alignment horizontal="right" vertical="center"/>
    </xf>
    <xf numFmtId="4" fontId="40" fillId="39" borderId="18" applyNumberFormat="0" applyProtection="0">
      <alignment horizontal="right" vertical="center"/>
    </xf>
    <xf numFmtId="4" fontId="40" fillId="40" borderId="18" applyNumberFormat="0" applyProtection="0">
      <alignment horizontal="right" vertical="center"/>
    </xf>
    <xf numFmtId="4" fontId="56" fillId="41" borderId="18" applyNumberFormat="0" applyProtection="0">
      <alignment horizontal="left" vertical="center" indent="1"/>
    </xf>
    <xf numFmtId="4" fontId="40" fillId="42" borderId="19" applyNumberFormat="0" applyProtection="0">
      <alignment horizontal="left" vertical="center" indent="1"/>
    </xf>
    <xf numFmtId="4" fontId="57" fillId="43" borderId="0" applyNumberFormat="0" applyProtection="0">
      <alignment horizontal="left" vertical="center" indent="1"/>
    </xf>
    <xf numFmtId="0" fontId="1" fillId="31" borderId="18" applyNumberFormat="0" applyProtection="0">
      <alignment horizontal="left" vertical="center" indent="1"/>
    </xf>
    <xf numFmtId="212" fontId="1" fillId="31" borderId="18" applyNumberFormat="0" applyProtection="0">
      <alignment horizontal="left" vertical="center" indent="1"/>
    </xf>
    <xf numFmtId="0" fontId="1" fillId="31" borderId="18" applyNumberFormat="0" applyProtection="0">
      <alignment horizontal="left" vertical="center"/>
    </xf>
    <xf numFmtId="4" fontId="53" fillId="42" borderId="18" applyNumberFormat="0" applyProtection="0">
      <alignment horizontal="left" vertical="center" indent="1"/>
    </xf>
    <xf numFmtId="4" fontId="53" fillId="44" borderId="18" applyNumberFormat="0" applyProtection="0">
      <alignment horizontal="left" vertical="center" indent="1"/>
    </xf>
    <xf numFmtId="0" fontId="1" fillId="44" borderId="18" applyNumberFormat="0" applyProtection="0">
      <alignment horizontal="left" vertical="center" indent="1"/>
    </xf>
    <xf numFmtId="0" fontId="1" fillId="44" borderId="18" applyNumberFormat="0" applyProtection="0">
      <alignment horizontal="left" vertical="center" indent="1"/>
    </xf>
    <xf numFmtId="0" fontId="1" fillId="44" borderId="18" applyNumberFormat="0" applyProtection="0">
      <alignment horizontal="left" vertical="center" indent="1"/>
    </xf>
    <xf numFmtId="212" fontId="1" fillId="44" borderId="18" applyNumberFormat="0" applyProtection="0">
      <alignment horizontal="left" vertical="center" indent="1"/>
    </xf>
    <xf numFmtId="0" fontId="1" fillId="44" borderId="18" applyNumberFormat="0" applyProtection="0">
      <alignment horizontal="left" vertical="center"/>
    </xf>
    <xf numFmtId="0" fontId="1" fillId="44" borderId="18" applyNumberFormat="0" applyProtection="0">
      <alignment horizontal="left" vertical="center" indent="1"/>
    </xf>
    <xf numFmtId="212" fontId="1" fillId="44" borderId="18" applyNumberFormat="0" applyProtection="0">
      <alignment horizontal="left" vertical="center" indent="1"/>
    </xf>
    <xf numFmtId="0" fontId="1" fillId="44" borderId="18" applyNumberFormat="0" applyProtection="0">
      <alignment horizontal="left" vertical="center"/>
    </xf>
    <xf numFmtId="0" fontId="1" fillId="45" borderId="18" applyNumberFormat="0" applyProtection="0">
      <alignment horizontal="left" vertical="center" indent="1"/>
    </xf>
    <xf numFmtId="0" fontId="1" fillId="45" borderId="18" applyNumberFormat="0" applyProtection="0">
      <alignment horizontal="left" vertical="center" indent="1"/>
    </xf>
    <xf numFmtId="0" fontId="1" fillId="45" borderId="18" applyNumberFormat="0" applyProtection="0">
      <alignment horizontal="left" vertical="center" indent="1"/>
    </xf>
    <xf numFmtId="212" fontId="1" fillId="45" borderId="18" applyNumberFormat="0" applyProtection="0">
      <alignment horizontal="left" vertical="center" indent="1"/>
    </xf>
    <xf numFmtId="0" fontId="1" fillId="45" borderId="18" applyNumberFormat="0" applyProtection="0">
      <alignment horizontal="left" vertical="center"/>
    </xf>
    <xf numFmtId="0" fontId="1" fillId="45" borderId="18" applyNumberFormat="0" applyProtection="0">
      <alignment horizontal="left" vertical="center" indent="1"/>
    </xf>
    <xf numFmtId="212" fontId="1" fillId="45" borderId="18" applyNumberFormat="0" applyProtection="0">
      <alignment horizontal="left" vertical="center" indent="1"/>
    </xf>
    <xf numFmtId="0" fontId="1" fillId="45" borderId="18" applyNumberFormat="0" applyProtection="0">
      <alignment horizontal="left" vertical="center"/>
    </xf>
    <xf numFmtId="0" fontId="1" fillId="24" borderId="18" applyNumberFormat="0" applyProtection="0">
      <alignment horizontal="left" vertical="center" indent="1"/>
    </xf>
    <xf numFmtId="0" fontId="1" fillId="24" borderId="18" applyNumberFormat="0" applyProtection="0">
      <alignment horizontal="left" vertical="center" indent="1"/>
    </xf>
    <xf numFmtId="0" fontId="1" fillId="24" borderId="18" applyNumberFormat="0" applyProtection="0">
      <alignment horizontal="left" vertical="center" indent="1"/>
    </xf>
    <xf numFmtId="212" fontId="1" fillId="24" borderId="18" applyNumberFormat="0" applyProtection="0">
      <alignment horizontal="left" vertical="center" indent="1"/>
    </xf>
    <xf numFmtId="0" fontId="1" fillId="24" borderId="18" applyNumberFormat="0" applyProtection="0">
      <alignment horizontal="left" vertical="center"/>
    </xf>
    <xf numFmtId="0" fontId="1" fillId="24" borderId="18" applyNumberFormat="0" applyProtection="0">
      <alignment horizontal="left" vertical="center" indent="1"/>
    </xf>
    <xf numFmtId="212" fontId="1" fillId="24" borderId="18" applyNumberFormat="0" applyProtection="0">
      <alignment horizontal="left" vertical="center" indent="1"/>
    </xf>
    <xf numFmtId="0" fontId="1" fillId="24" borderId="18" applyNumberFormat="0" applyProtection="0">
      <alignment horizontal="left" vertical="center"/>
    </xf>
    <xf numFmtId="0" fontId="1" fillId="31" borderId="18" applyNumberFormat="0" applyProtection="0">
      <alignment horizontal="left" vertical="center" indent="1"/>
    </xf>
    <xf numFmtId="0" fontId="1" fillId="31" borderId="18" applyNumberFormat="0" applyProtection="0">
      <alignment horizontal="left" vertical="center" indent="1"/>
    </xf>
    <xf numFmtId="0" fontId="1" fillId="31" borderId="18" applyNumberFormat="0" applyProtection="0">
      <alignment horizontal="left" vertical="center" indent="1"/>
    </xf>
    <xf numFmtId="212" fontId="1" fillId="31" borderId="18" applyNumberFormat="0" applyProtection="0">
      <alignment horizontal="left" vertical="center" indent="1"/>
    </xf>
    <xf numFmtId="0" fontId="1" fillId="31" borderId="18" applyNumberFormat="0" applyProtection="0">
      <alignment horizontal="left" vertical="center"/>
    </xf>
    <xf numFmtId="0" fontId="1" fillId="31" borderId="18" applyNumberFormat="0" applyProtection="0">
      <alignment horizontal="left" vertical="center" indent="1"/>
    </xf>
    <xf numFmtId="212" fontId="1" fillId="31" borderId="18" applyNumberFormat="0" applyProtection="0">
      <alignment horizontal="left" vertical="center" indent="1"/>
    </xf>
    <xf numFmtId="0" fontId="1" fillId="31" borderId="18" applyNumberFormat="0" applyProtection="0">
      <alignment horizontal="left" vertical="center"/>
    </xf>
    <xf numFmtId="4" fontId="40" fillId="29" borderId="18" applyNumberFormat="0" applyProtection="0">
      <alignment vertical="center"/>
    </xf>
    <xf numFmtId="4" fontId="55" fillId="29" borderId="18" applyNumberFormat="0" applyProtection="0">
      <alignment vertical="center"/>
    </xf>
    <xf numFmtId="4" fontId="40" fillId="29" borderId="18" applyNumberFormat="0" applyProtection="0">
      <alignment horizontal="left" vertical="center" indent="1"/>
    </xf>
    <xf numFmtId="4" fontId="40" fillId="29" borderId="18" applyNumberFormat="0" applyProtection="0">
      <alignment horizontal="left" vertical="center" indent="1"/>
    </xf>
    <xf numFmtId="4" fontId="40" fillId="42" borderId="18" applyNumberFormat="0" applyProtection="0">
      <alignment horizontal="right" vertical="center"/>
    </xf>
    <xf numFmtId="4" fontId="55" fillId="42" borderId="18" applyNumberFormat="0" applyProtection="0">
      <alignment horizontal="right" vertical="center"/>
    </xf>
    <xf numFmtId="0" fontId="1" fillId="31" borderId="18" applyNumberFormat="0" applyProtection="0">
      <alignment horizontal="left" vertical="center" indent="1"/>
    </xf>
    <xf numFmtId="212" fontId="1" fillId="31" borderId="18" applyNumberFormat="0" applyProtection="0">
      <alignment horizontal="left" vertical="center" indent="1"/>
    </xf>
    <xf numFmtId="0" fontId="1" fillId="31" borderId="18" applyNumberFormat="0" applyProtection="0">
      <alignment horizontal="left" vertical="center"/>
    </xf>
    <xf numFmtId="0" fontId="1" fillId="31" borderId="18" applyNumberFormat="0" applyProtection="0">
      <alignment horizontal="left" vertical="center" indent="1"/>
    </xf>
    <xf numFmtId="0" fontId="1" fillId="31" borderId="18" applyNumberFormat="0" applyProtection="0">
      <alignment horizontal="left" vertical="center" indent="1"/>
    </xf>
    <xf numFmtId="0" fontId="1" fillId="31" borderId="18" applyNumberFormat="0" applyProtection="0">
      <alignment horizontal="left" vertical="center" indent="1"/>
    </xf>
    <xf numFmtId="212" fontId="1" fillId="31" borderId="18" applyNumberFormat="0" applyProtection="0">
      <alignment horizontal="left" vertical="center" indent="1"/>
    </xf>
    <xf numFmtId="0" fontId="1" fillId="31" borderId="18" applyNumberFormat="0" applyProtection="0">
      <alignment horizontal="left" vertical="center"/>
    </xf>
    <xf numFmtId="0" fontId="54" fillId="0" borderId="0"/>
    <xf numFmtId="212" fontId="54" fillId="0" borderId="0"/>
    <xf numFmtId="4" fontId="58" fillId="42" borderId="18" applyNumberFormat="0" applyProtection="0">
      <alignment horizontal="right" vertical="center"/>
    </xf>
    <xf numFmtId="0" fontId="80" fillId="0" borderId="0"/>
    <xf numFmtId="210" fontId="49" fillId="0" borderId="10">
      <alignment horizontal="left" vertical="center"/>
      <protection locked="0"/>
    </xf>
    <xf numFmtId="0" fontId="30" fillId="0" borderId="0"/>
    <xf numFmtId="212" fontId="30" fillId="0" borderId="0"/>
    <xf numFmtId="0" fontId="33" fillId="0" borderId="0"/>
    <xf numFmtId="0" fontId="39" fillId="0" borderId="0" applyNumberFormat="0" applyFont="0" applyFill="0" applyBorder="0" applyAlignment="0" applyProtection="0">
      <alignment vertical="top"/>
    </xf>
    <xf numFmtId="212" fontId="39" fillId="0" borderId="0" applyNumberFormat="0" applyFont="0" applyFill="0" applyBorder="0" applyAlignment="0" applyProtection="0">
      <alignment vertical="top"/>
    </xf>
    <xf numFmtId="49" fontId="9" fillId="0" borderId="0" applyFont="0" applyFill="0" applyBorder="0" applyAlignment="0" applyProtection="0"/>
    <xf numFmtId="49" fontId="40" fillId="0" borderId="0" applyFill="0" applyBorder="0" applyAlignment="0"/>
    <xf numFmtId="206" fontId="38" fillId="0" borderId="0" applyFill="0" applyBorder="0" applyAlignment="0"/>
    <xf numFmtId="206" fontId="61" fillId="0" borderId="0" applyFill="0" applyBorder="0" applyAlignment="0"/>
    <xf numFmtId="206" fontId="38" fillId="0" borderId="0" applyFill="0" applyBorder="0" applyAlignment="0"/>
    <xf numFmtId="207" fontId="38" fillId="0" borderId="0" applyFill="0" applyBorder="0" applyAlignment="0"/>
    <xf numFmtId="207" fontId="61" fillId="0" borderId="0" applyFill="0" applyBorder="0" applyAlignment="0"/>
    <xf numFmtId="207" fontId="38" fillId="0" borderId="0" applyFill="0" applyBorder="0" applyAlignment="0"/>
    <xf numFmtId="0" fontId="50" fillId="0" borderId="0" applyFill="0" applyBorder="0" applyProtection="0">
      <alignment horizontal="left" vertical="top"/>
    </xf>
    <xf numFmtId="212" fontId="50" fillId="0" borderId="0" applyFill="0" applyBorder="0" applyProtection="0">
      <alignment horizontal="left" vertical="top"/>
    </xf>
    <xf numFmtId="0" fontId="96" fillId="0" borderId="0" applyFill="0" applyBorder="0" applyProtection="0">
      <alignment horizontal="left" vertical="top"/>
    </xf>
    <xf numFmtId="0" fontId="87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9" fillId="0" borderId="0" applyNumberFormat="0" applyFill="0" applyBorder="0" applyAlignment="0" applyProtection="0"/>
    <xf numFmtId="0" fontId="13" fillId="16" borderId="0" applyNumberFormat="0" applyBorder="0" applyAlignment="0" applyProtection="0"/>
    <xf numFmtId="212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212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212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212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212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212" fontId="13" fillId="19" borderId="0" applyNumberFormat="0" applyBorder="0" applyAlignment="0" applyProtection="0"/>
    <xf numFmtId="0" fontId="13" fillId="19" borderId="0" applyNumberFormat="0" applyBorder="0" applyAlignment="0" applyProtection="0"/>
    <xf numFmtId="200" fontId="32" fillId="0" borderId="21">
      <protection locked="0"/>
    </xf>
    <xf numFmtId="0" fontId="14" fillId="7" borderId="2" applyNumberFormat="0" applyAlignment="0" applyProtection="0"/>
    <xf numFmtId="212" fontId="14" fillId="7" borderId="2" applyNumberFormat="0" applyAlignment="0" applyProtection="0"/>
    <xf numFmtId="0" fontId="14" fillId="7" borderId="2" applyNumberFormat="0" applyAlignment="0" applyProtection="0"/>
    <xf numFmtId="0" fontId="15" fillId="20" borderId="18" applyNumberFormat="0" applyAlignment="0" applyProtection="0"/>
    <xf numFmtId="212" fontId="15" fillId="20" borderId="18" applyNumberFormat="0" applyAlignment="0" applyProtection="0"/>
    <xf numFmtId="0" fontId="15" fillId="20" borderId="18" applyNumberFormat="0" applyAlignment="0" applyProtection="0"/>
    <xf numFmtId="0" fontId="16" fillId="20" borderId="2" applyNumberFormat="0" applyAlignment="0" applyProtection="0"/>
    <xf numFmtId="212" fontId="16" fillId="20" borderId="2" applyNumberFormat="0" applyAlignment="0" applyProtection="0"/>
    <xf numFmtId="0" fontId="16" fillId="20" borderId="2" applyNumberForma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212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51" fillId="24" borderId="3"/>
    <xf numFmtId="212" fontId="51" fillId="24" borderId="3"/>
    <xf numFmtId="14" fontId="32" fillId="0" borderId="0">
      <alignment horizontal="right"/>
    </xf>
    <xf numFmtId="0" fontId="17" fillId="0" borderId="13" applyNumberFormat="0" applyFill="0" applyAlignment="0" applyProtection="0"/>
    <xf numFmtId="212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212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212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212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00" fontId="52" fillId="27" borderId="21"/>
    <xf numFmtId="0" fontId="1" fillId="0" borderId="10">
      <alignment horizontal="right"/>
    </xf>
    <xf numFmtId="212" fontId="1" fillId="0" borderId="10">
      <alignment horizontal="right"/>
    </xf>
    <xf numFmtId="0" fontId="20" fillId="0" borderId="20" applyNumberFormat="0" applyFill="0" applyAlignment="0" applyProtection="0"/>
    <xf numFmtId="212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212" fontId="1" fillId="0" borderId="0"/>
    <xf numFmtId="0" fontId="21" fillId="22" borderId="4" applyNumberFormat="0" applyAlignment="0" applyProtection="0"/>
    <xf numFmtId="212" fontId="21" fillId="22" borderId="4" applyNumberFormat="0" applyAlignment="0" applyProtection="0"/>
    <xf numFmtId="0" fontId="21" fillId="22" borderId="4" applyNumberFormat="0" applyAlignment="0" applyProtection="0"/>
    <xf numFmtId="0" fontId="22" fillId="0" borderId="0" applyNumberFormat="0" applyFill="0" applyBorder="0" applyAlignment="0" applyProtection="0"/>
    <xf numFmtId="0" fontId="1" fillId="0" borderId="10"/>
    <xf numFmtId="0" fontId="22" fillId="0" borderId="0" applyNumberFormat="0" applyFill="0" applyBorder="0" applyAlignment="0" applyProtection="0"/>
    <xf numFmtId="0" fontId="1" fillId="0" borderId="10"/>
    <xf numFmtId="212" fontId="22" fillId="0" borderId="0" applyNumberFormat="0" applyFill="0" applyBorder="0" applyAlignment="0" applyProtection="0"/>
    <xf numFmtId="0" fontId="1" fillId="0" borderId="10"/>
    <xf numFmtId="0" fontId="1" fillId="0" borderId="10"/>
    <xf numFmtId="0" fontId="1" fillId="0" borderId="10"/>
    <xf numFmtId="0" fontId="23" fillId="25" borderId="0" applyNumberFormat="0" applyBorder="0" applyAlignment="0" applyProtection="0"/>
    <xf numFmtId="212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/>
    <xf numFmtId="212" fontId="2" fillId="0" borderId="0"/>
    <xf numFmtId="0" fontId="2" fillId="0" borderId="0"/>
    <xf numFmtId="212" fontId="1" fillId="0" borderId="0"/>
    <xf numFmtId="212" fontId="1" fillId="0" borderId="0"/>
    <xf numFmtId="0" fontId="101" fillId="0" borderId="0"/>
    <xf numFmtId="0" fontId="2" fillId="0" borderId="0"/>
    <xf numFmtId="0" fontId="1" fillId="0" borderId="0"/>
    <xf numFmtId="0" fontId="1" fillId="0" borderId="0"/>
    <xf numFmtId="212" fontId="1" fillId="0" borderId="0"/>
    <xf numFmtId="0" fontId="90" fillId="0" borderId="0"/>
    <xf numFmtId="212" fontId="1" fillId="0" borderId="0"/>
    <xf numFmtId="212" fontId="1" fillId="0" borderId="0"/>
    <xf numFmtId="0" fontId="39" fillId="0" borderId="0"/>
    <xf numFmtId="0" fontId="39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29" fillId="0" borderId="0"/>
    <xf numFmtId="0" fontId="1" fillId="0" borderId="0"/>
    <xf numFmtId="0" fontId="1" fillId="0" borderId="0"/>
    <xf numFmtId="0" fontId="98" fillId="0" borderId="0"/>
    <xf numFmtId="0" fontId="39" fillId="0" borderId="0"/>
    <xf numFmtId="0" fontId="2" fillId="0" borderId="0"/>
    <xf numFmtId="212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212" fontId="2" fillId="0" borderId="0"/>
    <xf numFmtId="0" fontId="2" fillId="0" borderId="0"/>
    <xf numFmtId="0" fontId="31" fillId="0" borderId="0"/>
    <xf numFmtId="212" fontId="31" fillId="0" borderId="0"/>
    <xf numFmtId="0" fontId="31" fillId="0" borderId="0"/>
    <xf numFmtId="212" fontId="31" fillId="0" borderId="0"/>
    <xf numFmtId="0" fontId="91" fillId="0" borderId="0"/>
    <xf numFmtId="0" fontId="1" fillId="0" borderId="0"/>
    <xf numFmtId="0" fontId="1" fillId="0" borderId="0"/>
    <xf numFmtId="212" fontId="1" fillId="0" borderId="0"/>
    <xf numFmtId="212" fontId="31" fillId="0" borderId="0"/>
    <xf numFmtId="0" fontId="31" fillId="0" borderId="0"/>
    <xf numFmtId="212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91" fillId="0" borderId="0"/>
    <xf numFmtId="0" fontId="101" fillId="0" borderId="0"/>
    <xf numFmtId="0" fontId="2" fillId="0" borderId="0"/>
    <xf numFmtId="0" fontId="101" fillId="0" borderId="0"/>
    <xf numFmtId="212" fontId="101" fillId="0" borderId="0"/>
    <xf numFmtId="0" fontId="12" fillId="0" borderId="0"/>
    <xf numFmtId="21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2" fontId="31" fillId="0" borderId="0"/>
    <xf numFmtId="212" fontId="31" fillId="0" borderId="0"/>
    <xf numFmtId="0" fontId="2" fillId="0" borderId="0"/>
    <xf numFmtId="0" fontId="2" fillId="0" borderId="0"/>
    <xf numFmtId="0" fontId="91" fillId="0" borderId="0"/>
    <xf numFmtId="0" fontId="1" fillId="0" borderId="0"/>
    <xf numFmtId="0" fontId="1" fillId="0" borderId="0"/>
    <xf numFmtId="0" fontId="2" fillId="0" borderId="0"/>
    <xf numFmtId="0" fontId="2" fillId="0" borderId="0"/>
    <xf numFmtId="212" fontId="2" fillId="0" borderId="0"/>
    <xf numFmtId="0" fontId="2" fillId="0" borderId="0"/>
    <xf numFmtId="0" fontId="101" fillId="0" borderId="0"/>
    <xf numFmtId="212" fontId="1" fillId="0" borderId="0"/>
    <xf numFmtId="212" fontId="1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212" fontId="2" fillId="0" borderId="0"/>
    <xf numFmtId="212" fontId="2" fillId="0" borderId="0"/>
    <xf numFmtId="0" fontId="1" fillId="0" borderId="0"/>
    <xf numFmtId="0" fontId="101" fillId="0" borderId="0"/>
    <xf numFmtId="0" fontId="2" fillId="0" borderId="0"/>
    <xf numFmtId="0" fontId="2" fillId="0" borderId="0"/>
    <xf numFmtId="212" fontId="2" fillId="0" borderId="0"/>
    <xf numFmtId="0" fontId="2" fillId="0" borderId="0"/>
    <xf numFmtId="0" fontId="1" fillId="0" borderId="0"/>
    <xf numFmtId="212" fontId="1" fillId="0" borderId="0"/>
    <xf numFmtId="212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01" fillId="0" borderId="0"/>
    <xf numFmtId="0" fontId="29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2" fillId="0" borderId="0"/>
    <xf numFmtId="0" fontId="65" fillId="0" borderId="0"/>
    <xf numFmtId="0" fontId="65" fillId="0" borderId="0"/>
    <xf numFmtId="212" fontId="101" fillId="0" borderId="0"/>
    <xf numFmtId="0" fontId="101" fillId="0" borderId="0"/>
    <xf numFmtId="0" fontId="2" fillId="0" borderId="0"/>
    <xf numFmtId="0" fontId="101" fillId="0" borderId="0"/>
    <xf numFmtId="0" fontId="12" fillId="0" borderId="0"/>
    <xf numFmtId="212" fontId="1" fillId="0" borderId="0"/>
    <xf numFmtId="0" fontId="1" fillId="0" borderId="0"/>
    <xf numFmtId="212" fontId="1" fillId="0" borderId="0"/>
    <xf numFmtId="0" fontId="10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212" fontId="1" fillId="0" borderId="0"/>
    <xf numFmtId="0" fontId="2" fillId="0" borderId="0"/>
    <xf numFmtId="212" fontId="2" fillId="0" borderId="0"/>
    <xf numFmtId="0" fontId="1" fillId="0" borderId="0"/>
    <xf numFmtId="212" fontId="1" fillId="0" borderId="0"/>
    <xf numFmtId="0" fontId="1" fillId="0" borderId="0"/>
    <xf numFmtId="212" fontId="1" fillId="0" borderId="0"/>
    <xf numFmtId="0" fontId="9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212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2" fontId="1" fillId="0" borderId="0"/>
    <xf numFmtId="0" fontId="99" fillId="0" borderId="0"/>
    <xf numFmtId="0" fontId="1" fillId="0" borderId="0"/>
    <xf numFmtId="0" fontId="65" fillId="0" borderId="0"/>
    <xf numFmtId="0" fontId="1" fillId="0" borderId="0"/>
    <xf numFmtId="0" fontId="29" fillId="0" borderId="0"/>
    <xf numFmtId="0" fontId="1" fillId="0" borderId="0"/>
    <xf numFmtId="0" fontId="43" fillId="0" borderId="0"/>
    <xf numFmtId="0" fontId="99" fillId="0" borderId="0"/>
    <xf numFmtId="0" fontId="1" fillId="0" borderId="0"/>
    <xf numFmtId="0" fontId="65" fillId="0" borderId="0"/>
    <xf numFmtId="212" fontId="1" fillId="0" borderId="0"/>
    <xf numFmtId="0" fontId="65" fillId="0" borderId="0"/>
    <xf numFmtId="0" fontId="1" fillId="0" borderId="0"/>
    <xf numFmtId="0" fontId="65" fillId="0" borderId="0"/>
    <xf numFmtId="212" fontId="1" fillId="0" borderId="0"/>
    <xf numFmtId="0" fontId="65" fillId="0" borderId="0"/>
    <xf numFmtId="0" fontId="1" fillId="0" borderId="0"/>
    <xf numFmtId="0" fontId="65" fillId="0" borderId="0"/>
    <xf numFmtId="212" fontId="1" fillId="0" borderId="0"/>
    <xf numFmtId="0" fontId="65" fillId="0" borderId="0"/>
    <xf numFmtId="0" fontId="1" fillId="0" borderId="0"/>
    <xf numFmtId="0" fontId="2" fillId="0" borderId="0"/>
    <xf numFmtId="0" fontId="2" fillId="0" borderId="0"/>
    <xf numFmtId="0" fontId="24" fillId="3" borderId="0" applyNumberFormat="0" applyBorder="0" applyAlignment="0" applyProtection="0"/>
    <xf numFmtId="212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212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30" borderId="17" applyNumberFormat="0" applyFont="0" applyAlignment="0" applyProtection="0"/>
    <xf numFmtId="212" fontId="2" fillId="30" borderId="17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16" applyNumberFormat="0" applyFill="0" applyAlignment="0" applyProtection="0"/>
    <xf numFmtId="212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3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0" fillId="0" borderId="0"/>
    <xf numFmtId="212" fontId="30" fillId="0" borderId="0"/>
    <xf numFmtId="0" fontId="1" fillId="0" borderId="0"/>
    <xf numFmtId="0" fontId="33" fillId="0" borderId="0"/>
    <xf numFmtId="0" fontId="32" fillId="0" borderId="0"/>
    <xf numFmtId="212" fontId="32" fillId="0" borderId="0"/>
    <xf numFmtId="212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 applyNumberFormat="0" applyFont="0" applyFill="0" applyBorder="0" applyAlignment="0" applyProtection="0">
      <alignment vertical="top"/>
    </xf>
    <xf numFmtId="212" fontId="39" fillId="0" borderId="0" applyNumberFormat="0" applyFont="0" applyFill="0" applyBorder="0" applyAlignment="0" applyProtection="0">
      <alignment vertical="top"/>
    </xf>
    <xf numFmtId="0" fontId="39" fillId="0" borderId="0" applyNumberFormat="0" applyFont="0" applyFill="0" applyBorder="0" applyAlignment="0" applyProtection="0">
      <alignment vertical="top"/>
    </xf>
    <xf numFmtId="0" fontId="39" fillId="0" borderId="0" applyNumberFormat="0" applyFont="0" applyFill="0" applyBorder="0" applyAlignment="0" applyProtection="0">
      <alignment vertical="top"/>
    </xf>
    <xf numFmtId="0" fontId="2" fillId="0" borderId="0">
      <alignment vertical="justify"/>
    </xf>
    <xf numFmtId="0" fontId="27" fillId="0" borderId="0" applyNumberFormat="0" applyFill="0" applyBorder="0" applyAlignment="0" applyProtection="0"/>
    <xf numFmtId="212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10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0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9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9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7" fontId="9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9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5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6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9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99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9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9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9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9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99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01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8" fillId="4" borderId="0" applyNumberFormat="0" applyBorder="0" applyAlignment="0" applyProtection="0"/>
    <xf numFmtId="212" fontId="28" fillId="4" borderId="0" applyNumberFormat="0" applyBorder="0" applyAlignment="0" applyProtection="0"/>
    <xf numFmtId="0" fontId="28" fillId="4" borderId="0" applyNumberFormat="0" applyBorder="0" applyAlignment="0" applyProtection="0"/>
    <xf numFmtId="4" fontId="1" fillId="0" borderId="10"/>
    <xf numFmtId="170" fontId="35" fillId="0" borderId="0">
      <protection locked="0"/>
    </xf>
    <xf numFmtId="170" fontId="59" fillId="0" borderId="0">
      <protection locked="0"/>
    </xf>
    <xf numFmtId="170" fontId="35" fillId="0" borderId="0">
      <protection locked="0"/>
    </xf>
  </cellStyleXfs>
  <cellXfs count="66">
    <xf numFmtId="0" fontId="0" fillId="0" borderId="0" xfId="0"/>
    <xf numFmtId="0" fontId="3" fillId="0" borderId="0" xfId="515" applyFont="1" applyFill="1"/>
    <xf numFmtId="0" fontId="4" fillId="0" borderId="0" xfId="515" applyFont="1" applyFill="1" applyAlignment="1">
      <alignment horizontal="center"/>
    </xf>
    <xf numFmtId="9" fontId="3" fillId="0" borderId="10" xfId="515" applyNumberFormat="1" applyFont="1" applyFill="1" applyBorder="1" applyAlignment="1">
      <alignment horizontal="center" vertical="center" wrapText="1"/>
    </xf>
    <xf numFmtId="4" fontId="3" fillId="0" borderId="10" xfId="515" applyNumberFormat="1" applyFont="1" applyFill="1" applyBorder="1" applyAlignment="1">
      <alignment horizontal="center" vertical="center"/>
    </xf>
    <xf numFmtId="0" fontId="3" fillId="0" borderId="10" xfId="496" applyFont="1" applyFill="1" applyBorder="1" applyAlignment="1">
      <alignment horizontal="center" vertical="center" wrapText="1"/>
    </xf>
    <xf numFmtId="0" fontId="3" fillId="0" borderId="10" xfId="515" applyFont="1" applyFill="1" applyBorder="1" applyAlignment="1">
      <alignment horizontal="center" vertical="center"/>
    </xf>
    <xf numFmtId="0" fontId="3" fillId="0" borderId="10" xfId="515" applyFont="1" applyFill="1" applyBorder="1" applyAlignment="1">
      <alignment vertical="center" wrapText="1"/>
    </xf>
    <xf numFmtId="0" fontId="3" fillId="0" borderId="10" xfId="515" applyFont="1" applyFill="1" applyBorder="1" applyAlignment="1">
      <alignment horizontal="center"/>
    </xf>
    <xf numFmtId="0" fontId="3" fillId="0" borderId="0" xfId="515" applyFont="1" applyFill="1" applyBorder="1" applyAlignment="1">
      <alignment horizontal="center" vertical="center"/>
    </xf>
    <xf numFmtId="0" fontId="3" fillId="0" borderId="0" xfId="515" applyFont="1" applyFill="1" applyBorder="1" applyAlignment="1">
      <alignment vertical="center" wrapText="1"/>
    </xf>
    <xf numFmtId="0" fontId="3" fillId="0" borderId="0" xfId="515" applyFont="1" applyFill="1" applyBorder="1" applyAlignment="1">
      <alignment horizontal="center" vertical="center" wrapText="1"/>
    </xf>
    <xf numFmtId="0" fontId="3" fillId="0" borderId="0" xfId="518" applyFont="1" applyFill="1" applyBorder="1" applyAlignment="1">
      <alignment horizontal="left" vertical="center" wrapText="1"/>
    </xf>
    <xf numFmtId="0" fontId="3" fillId="0" borderId="0" xfId="515" applyFont="1" applyFill="1" applyBorder="1" applyAlignment="1">
      <alignment horizontal="center"/>
    </xf>
    <xf numFmtId="0" fontId="3" fillId="0" borderId="0" xfId="515" applyFont="1" applyFill="1" applyBorder="1"/>
    <xf numFmtId="4" fontId="3" fillId="0" borderId="22" xfId="515" applyNumberFormat="1" applyFont="1" applyFill="1" applyBorder="1" applyAlignment="1">
      <alignment horizontal="center" vertical="center"/>
    </xf>
    <xf numFmtId="0" fontId="3" fillId="0" borderId="22" xfId="515" applyNumberFormat="1" applyFont="1" applyFill="1" applyBorder="1" applyAlignment="1">
      <alignment horizontal="center" vertical="center"/>
    </xf>
    <xf numFmtId="0" fontId="3" fillId="0" borderId="10" xfId="515" applyFont="1" applyFill="1" applyBorder="1"/>
    <xf numFmtId="0" fontId="3" fillId="0" borderId="0" xfId="515" applyFont="1" applyFill="1" applyBorder="1" applyAlignment="1"/>
    <xf numFmtId="0" fontId="4" fillId="0" borderId="0" xfId="515" applyFont="1" applyFill="1" applyBorder="1" applyAlignment="1">
      <alignment horizontal="center"/>
    </xf>
    <xf numFmtId="0" fontId="4" fillId="0" borderId="0" xfId="515" applyFont="1" applyFill="1" applyBorder="1" applyAlignment="1"/>
    <xf numFmtId="0" fontId="4" fillId="0" borderId="0" xfId="515" applyFont="1" applyFill="1" applyBorder="1" applyAlignment="1">
      <alignment vertical="center"/>
    </xf>
    <xf numFmtId="0" fontId="4" fillId="0" borderId="0" xfId="515" applyFont="1" applyFill="1" applyBorder="1" applyAlignment="1">
      <alignment horizontal="left" vertical="center"/>
    </xf>
    <xf numFmtId="0" fontId="4" fillId="0" borderId="0" xfId="515" applyFont="1" applyFill="1" applyBorder="1" applyAlignment="1">
      <alignment horizontal="right" vertical="center"/>
    </xf>
    <xf numFmtId="0" fontId="4" fillId="0" borderId="0" xfId="515" applyFont="1" applyFill="1" applyBorder="1"/>
    <xf numFmtId="0" fontId="5" fillId="0" borderId="0" xfId="515" applyFont="1" applyFill="1"/>
    <xf numFmtId="0" fontId="4" fillId="0" borderId="23" xfId="515" applyFont="1" applyFill="1" applyBorder="1" applyAlignment="1"/>
    <xf numFmtId="0" fontId="4" fillId="0" borderId="24" xfId="515" applyFont="1" applyFill="1" applyBorder="1" applyAlignment="1"/>
    <xf numFmtId="0" fontId="4" fillId="0" borderId="25" xfId="515" applyFont="1" applyFill="1" applyBorder="1" applyAlignment="1"/>
    <xf numFmtId="0" fontId="3" fillId="0" borderId="26" xfId="515" applyFont="1" applyFill="1" applyBorder="1"/>
    <xf numFmtId="0" fontId="4" fillId="0" borderId="22" xfId="515" applyFont="1" applyFill="1" applyBorder="1" applyAlignment="1"/>
    <xf numFmtId="0" fontId="4" fillId="0" borderId="6" xfId="515" applyFont="1" applyFill="1" applyBorder="1" applyAlignment="1"/>
    <xf numFmtId="0" fontId="4" fillId="0" borderId="27" xfId="515" applyFont="1" applyFill="1" applyBorder="1" applyAlignment="1"/>
    <xf numFmtId="4" fontId="4" fillId="0" borderId="10" xfId="515" applyNumberFormat="1" applyFont="1" applyFill="1" applyBorder="1" applyAlignment="1">
      <alignment horizontal="center"/>
    </xf>
    <xf numFmtId="0" fontId="3" fillId="0" borderId="22" xfId="515" applyFont="1" applyFill="1" applyBorder="1" applyAlignment="1">
      <alignment horizontal="center"/>
    </xf>
    <xf numFmtId="0" fontId="4" fillId="0" borderId="10" xfId="515" applyFont="1" applyFill="1" applyBorder="1" applyAlignment="1">
      <alignment horizontal="center"/>
    </xf>
    <xf numFmtId="0" fontId="9" fillId="0" borderId="0" xfId="515" applyFont="1" applyFill="1" applyBorder="1"/>
    <xf numFmtId="0" fontId="6" fillId="0" borderId="0" xfId="515" applyFont="1" applyFill="1" applyAlignment="1">
      <alignment horizontal="center"/>
    </xf>
    <xf numFmtId="0" fontId="3" fillId="0" borderId="0" xfId="515" applyFont="1" applyFill="1" applyBorder="1" applyAlignment="1">
      <alignment wrapText="1"/>
    </xf>
    <xf numFmtId="0" fontId="3" fillId="0" borderId="10" xfId="515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3" xfId="515" applyFont="1" applyFill="1" applyBorder="1" applyAlignment="1">
      <alignment horizontal="center" vertical="top" wrapText="1"/>
    </xf>
    <xf numFmtId="0" fontId="100" fillId="0" borderId="28" xfId="515" applyFont="1" applyFill="1" applyBorder="1" applyAlignment="1">
      <alignment horizontal="center" vertical="top" wrapText="1"/>
    </xf>
    <xf numFmtId="0" fontId="100" fillId="0" borderId="29" xfId="515" applyFont="1" applyFill="1" applyBorder="1" applyAlignment="1">
      <alignment horizontal="center" vertical="top" wrapText="1"/>
    </xf>
    <xf numFmtId="0" fontId="3" fillId="0" borderId="10" xfId="681" applyFont="1" applyFill="1" applyBorder="1" applyAlignment="1">
      <alignment vertical="center" wrapText="1"/>
    </xf>
    <xf numFmtId="0" fontId="3" fillId="0" borderId="10" xfId="812" applyNumberFormat="1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</xf>
    <xf numFmtId="0" fontId="3" fillId="0" borderId="10" xfId="812" applyNumberFormat="1" applyFont="1" applyFill="1" applyBorder="1" applyAlignment="1">
      <alignment horizontal="left" vertical="center" wrapText="1"/>
    </xf>
    <xf numFmtId="0" fontId="3" fillId="0" borderId="10" xfId="681" applyFont="1" applyFill="1" applyBorder="1" applyAlignment="1">
      <alignment horizontal="left" vertical="center" wrapText="1"/>
    </xf>
    <xf numFmtId="0" fontId="3" fillId="0" borderId="0" xfId="681" applyFont="1" applyFill="1" applyBorder="1" applyAlignment="1">
      <alignment vertical="center" wrapText="1"/>
    </xf>
    <xf numFmtId="0" fontId="3" fillId="0" borderId="0" xfId="812" applyNumberFormat="1" applyFont="1" applyFill="1" applyBorder="1" applyAlignment="1">
      <alignment vertical="center" wrapText="1"/>
    </xf>
    <xf numFmtId="0" fontId="4" fillId="0" borderId="30" xfId="515" applyFont="1" applyFill="1" applyBorder="1"/>
    <xf numFmtId="0" fontId="104" fillId="0" borderId="10" xfId="681" applyFont="1" applyFill="1" applyBorder="1" applyAlignment="1">
      <alignment horizontal="left" vertical="center" wrapText="1"/>
    </xf>
    <xf numFmtId="0" fontId="100" fillId="0" borderId="11" xfId="515" applyFont="1" applyFill="1" applyBorder="1" applyAlignment="1">
      <alignment horizontal="center" vertical="top" wrapText="1"/>
    </xf>
    <xf numFmtId="0" fontId="4" fillId="0" borderId="31" xfId="515" applyFont="1" applyFill="1" applyBorder="1" applyAlignment="1">
      <alignment horizontal="center" vertical="top" wrapText="1"/>
    </xf>
    <xf numFmtId="0" fontId="3" fillId="0" borderId="10" xfId="515" applyFont="1" applyFill="1" applyBorder="1" applyAlignment="1">
      <alignment horizontal="center" vertical="center" wrapText="1"/>
    </xf>
    <xf numFmtId="3" fontId="3" fillId="0" borderId="10" xfId="515" applyNumberFormat="1" applyFont="1" applyFill="1" applyBorder="1" applyAlignment="1">
      <alignment horizontal="center" vertical="center" wrapText="1"/>
    </xf>
    <xf numFmtId="0" fontId="3" fillId="0" borderId="10" xfId="515" applyFont="1" applyFill="1" applyBorder="1" applyAlignment="1">
      <alignment vertical="center"/>
    </xf>
    <xf numFmtId="0" fontId="4" fillId="0" borderId="0" xfId="515" applyFont="1" applyFill="1" applyBorder="1" applyAlignment="1">
      <alignment horizontal="center"/>
    </xf>
    <xf numFmtId="0" fontId="4" fillId="0" borderId="32" xfId="515" applyFont="1" applyFill="1" applyBorder="1" applyAlignment="1">
      <alignment horizontal="center" vertical="top" wrapText="1"/>
    </xf>
    <xf numFmtId="0" fontId="4" fillId="0" borderId="33" xfId="515" applyFont="1" applyFill="1" applyBorder="1" applyAlignment="1">
      <alignment horizontal="center" vertical="top" wrapText="1"/>
    </xf>
    <xf numFmtId="0" fontId="4" fillId="0" borderId="34" xfId="515" applyFont="1" applyFill="1" applyBorder="1" applyAlignment="1">
      <alignment horizontal="center" vertical="top" wrapText="1"/>
    </xf>
    <xf numFmtId="0" fontId="100" fillId="0" borderId="11" xfId="515" applyFont="1" applyFill="1" applyBorder="1" applyAlignment="1">
      <alignment horizontal="center" vertical="top" wrapText="1"/>
    </xf>
    <xf numFmtId="0" fontId="4" fillId="0" borderId="31" xfId="515" applyFont="1" applyFill="1" applyBorder="1" applyAlignment="1">
      <alignment horizontal="center" vertical="top" wrapText="1"/>
    </xf>
    <xf numFmtId="0" fontId="105" fillId="0" borderId="10" xfId="0" applyNumberFormat="1" applyFont="1" applyFill="1" applyBorder="1" applyAlignment="1">
      <alignment horizontal="center"/>
    </xf>
    <xf numFmtId="1" fontId="105" fillId="0" borderId="10" xfId="0" applyNumberFormat="1" applyFont="1" applyFill="1" applyBorder="1" applyAlignment="1">
      <alignment horizontal="center"/>
    </xf>
  </cellXfs>
  <cellStyles count="1010">
    <cellStyle name=" 1" xfId="1"/>
    <cellStyle name="_x000d__x000a_JournalTemplate=C:\COMFO\CTALK\JOURSTD.TPL_x000d__x000a_LbStateAddress=3 3 0 251 1 89 2 311_x000d__x000a_LbStateJou" xfId="2"/>
    <cellStyle name="_x000d__x000a_JournalTemplate=C:\COMFO\CTALK\JOURSTD.TPL_x000d__x000a_LbStateAddress=3 3 0 251 1 89 2 311_x000d__x000a_LbStateJou 2" xfId="3"/>
    <cellStyle name="_~0617745" xfId="4"/>
    <cellStyle name="_~0617745 2" xfId="5"/>
    <cellStyle name="_Consolidator V0.16" xfId="6"/>
    <cellStyle name="_correct 2005 г. rev3." xfId="7"/>
    <cellStyle name="_CoSM_v504_Draft" xfId="8"/>
    <cellStyle name="_Inp_Co_Details" xfId="9"/>
    <cellStyle name="_Inp_Company details" xfId="10"/>
    <cellStyle name="_KMG_Forms_Sample Intergroup Operations_KMG Level_V01_sdb" xfId="11"/>
    <cellStyle name="_Matrix" xfId="12"/>
    <cellStyle name="_PRICE_1C" xfId="13"/>
    <cellStyle name="_PRICE_1C 2" xfId="14"/>
    <cellStyle name="_Sub_01_JSC KazMunaiGaz E&amp;P_2008" xfId="15"/>
    <cellStyle name="_а.тр" xfId="16"/>
    <cellStyle name="_Бюдж.формы ЗАО АГ" xfId="17"/>
    <cellStyle name="_Бюдж.формы ЗАО АГ 2" xfId="18"/>
    <cellStyle name="_Бюдж.формы ЗАО АГ_один источник 2012" xfId="19"/>
    <cellStyle name="_Бюдж.формы ЗАО АГ_один источник 2012 2" xfId="20"/>
    <cellStyle name="_для Ержана" xfId="21"/>
    <cellStyle name="_Квартиры на 2006г" xfId="22"/>
    <cellStyle name="_Книга2" xfId="23"/>
    <cellStyle name="_корректировки к бюджету 2005 г." xfId="24"/>
    <cellStyle name="_мебель, оборудование инвентарь1207" xfId="25"/>
    <cellStyle name="_мебель, оборудование инвентарь1207 2" xfId="26"/>
    <cellStyle name="_ОТЧЕТ для ДКФ    06 04 05  (6)" xfId="27"/>
    <cellStyle name="_ОТЧЕТ для ДКФ    06 04 05  (6) 2" xfId="28"/>
    <cellStyle name="_План развития ПТС на 2005-2010 (связи станционной части)" xfId="29"/>
    <cellStyle name="_План развития ПТС на 2005-2010 (связи станционной части) 2" xfId="30"/>
    <cellStyle name="_произв.цели - приложение к СНР_айгерим_09.11" xfId="31"/>
    <cellStyle name="_произв.цели - приложение к СНР_айгерим_09.11 2" xfId="32"/>
    <cellStyle name="_Расчет себестоимости Аманегльдинского газа" xfId="33"/>
    <cellStyle name="_Расчет себестоимости Аманегльдинского газа 2" xfId="34"/>
    <cellStyle name="_Расчетная потребность на 01.01.08" xfId="35"/>
    <cellStyle name="_Расчетная потребность на 01.01.09" xfId="36"/>
    <cellStyle name="_Расшифровка Кап влож и соц сферы 02 11 06" xfId="37"/>
    <cellStyle name="_Расшифровка Кап влож и соц сферы 02 11 06 2" xfId="38"/>
    <cellStyle name="_Расшифровка по ПОДРЯДУ" xfId="39"/>
    <cellStyle name="_Расшифровка СБ" xfId="40"/>
    <cellStyle name="_расшифровки к бюджету КВ КМГ-Жайык 2004 год Rev. 5" xfId="41"/>
    <cellStyle name="_Расшифровки_3" xfId="42"/>
    <cellStyle name="_Расшифровки_3_cor" xfId="43"/>
    <cellStyle name="_Регистрация договоров 2003" xfId="44"/>
    <cellStyle name="_Регистрация договоров 2003 2" xfId="45"/>
    <cellStyle name="_Регистрация договоров 2003_один источник 2012" xfId="46"/>
    <cellStyle name="_Регистрация договоров 2003_один источник 2012 2" xfId="47"/>
    <cellStyle name="_Себестоимость" xfId="48"/>
    <cellStyle name="_Себестоимость 2" xfId="49"/>
    <cellStyle name="_Себестоимость_один источник 2012" xfId="50"/>
    <cellStyle name="_Себестоимость_один источник 2012 2" xfId="51"/>
    <cellStyle name="_Смета по АП" xfId="52"/>
    <cellStyle name="_Смета по АП 2" xfId="53"/>
    <cellStyle name="_Утв СД Бюджет расшиф 29 12 05" xfId="54"/>
    <cellStyle name="_Утв СД Бюджет расшиф 29 12 05 2" xfId="55"/>
    <cellStyle name="_Утв СД Бюджет расшиф 29 12 05_один источник 2012" xfId="56"/>
    <cellStyle name="_Утв СД Бюджет расшиф 29 12 05_один источник 2012 2" xfId="57"/>
    <cellStyle name="_Форма дуль 2" xfId="58"/>
    <cellStyle name="_Форма дуль 2 2" xfId="59"/>
    <cellStyle name="_Форма дуль 2_один источник 2012" xfId="60"/>
    <cellStyle name="_Форма дуль 2_один источник 2012 2" xfId="61"/>
    <cellStyle name="_Форма ФОТ" xfId="62"/>
    <cellStyle name="_Формы по инвестплану" xfId="63"/>
    <cellStyle name="_формы по ип (4)" xfId="64"/>
    <cellStyle name="_Формы по ип 17 окт  08 (2)" xfId="65"/>
    <cellStyle name="_формы по ип 22 сент 08" xfId="66"/>
    <cellStyle name="_шт.расписание2005 Rev12 (коэф)" xfId="67"/>
    <cellStyle name="”€ќђќ‘ћ‚›‰" xfId="68"/>
    <cellStyle name="”€ќђќ‘ћ‚›‰ 2" xfId="69"/>
    <cellStyle name="”€љ‘€ђћ‚ђќќ›‰" xfId="70"/>
    <cellStyle name="”€љ‘€ђћ‚ђќќ›‰ 2" xfId="71"/>
    <cellStyle name="”ќђќ‘ћ‚›‰" xfId="72"/>
    <cellStyle name="”ќђќ‘ћ‚›‰ 2" xfId="73"/>
    <cellStyle name="”ќђќ‘ћ‚›‰ 2 2" xfId="74"/>
    <cellStyle name="”љ‘ђћ‚ђќќ›‰" xfId="75"/>
    <cellStyle name="”љ‘ђћ‚ђќќ›‰ 2" xfId="76"/>
    <cellStyle name="”љ‘ђћ‚ђќќ›‰ 2 2" xfId="77"/>
    <cellStyle name="„…ќ…†ќ›‰" xfId="78"/>
    <cellStyle name="„…ќ…†ќ›‰ 2" xfId="79"/>
    <cellStyle name="„…ќ…†ќ›‰ 2 2" xfId="80"/>
    <cellStyle name="€’ћѓћ‚›‰" xfId="81"/>
    <cellStyle name="€’ћѓћ‚›‰ 2" xfId="82"/>
    <cellStyle name="€’ћѓћ‚›‰ 2 2" xfId="83"/>
    <cellStyle name="€’ћѓћ‚›‰ 3" xfId="84"/>
    <cellStyle name="‡ђѓћ‹ћ‚ћљ1" xfId="85"/>
    <cellStyle name="‡ђѓћ‹ћ‚ћљ1 2" xfId="86"/>
    <cellStyle name="‡ђѓћ‹ћ‚ћљ1 2 2" xfId="87"/>
    <cellStyle name="‡ђѓћ‹ћ‚ћљ1 2 2 2" xfId="88"/>
    <cellStyle name="‡ђѓћ‹ћ‚ћљ1 2 2 3" xfId="89"/>
    <cellStyle name="‡ђѓћ‹ћ‚ћљ1 2_один источник 2012" xfId="90"/>
    <cellStyle name="‡ђѓћ‹ћ‚ћљ1 3" xfId="91"/>
    <cellStyle name="‡ђѓћ‹ћ‚ћљ2" xfId="92"/>
    <cellStyle name="‡ђѓћ‹ћ‚ћљ2 2" xfId="93"/>
    <cellStyle name="‡ђѓћ‹ћ‚ћљ2 2 2" xfId="94"/>
    <cellStyle name="‡ђѓћ‹ћ‚ћљ2 2 2 2" xfId="95"/>
    <cellStyle name="‡ђѓћ‹ћ‚ћљ2 2 2 3" xfId="96"/>
    <cellStyle name="‡ђѓћ‹ћ‚ћљ2 2_один источник 2012" xfId="97"/>
    <cellStyle name="‡ђѓћ‹ћ‚ћљ2 3" xfId="98"/>
    <cellStyle name="’ћѓћ‚›‰" xfId="99"/>
    <cellStyle name="’ћѓћ‚›‰ 2" xfId="100"/>
    <cellStyle name="’ћѓћ‚›‰ 2 2" xfId="101"/>
    <cellStyle name="’ћѓћ‚›‰ 2 2 2" xfId="102"/>
    <cellStyle name="’ћѓћ‚›‰ 2 2 3" xfId="103"/>
    <cellStyle name="’ћѓћ‚›‰ 3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 2" xfId="111"/>
    <cellStyle name="20% - Акцент1 2 2" xfId="112"/>
    <cellStyle name="20% - Акцент1 2 2 2" xfId="113"/>
    <cellStyle name="20% - Акцент1 2 2 3" xfId="114"/>
    <cellStyle name="20% - Акцент2 2" xfId="115"/>
    <cellStyle name="20% - Акцент2 2 2" xfId="116"/>
    <cellStyle name="20% - Акцент2 2 2 2" xfId="117"/>
    <cellStyle name="20% - Акцент2 2 2 3" xfId="118"/>
    <cellStyle name="20% - Акцент3 2" xfId="119"/>
    <cellStyle name="20% - Акцент3 2 2" xfId="120"/>
    <cellStyle name="20% - Акцент3 2 2 2" xfId="121"/>
    <cellStyle name="20% - Акцент3 2 2 3" xfId="122"/>
    <cellStyle name="20% - Акцент4 2" xfId="123"/>
    <cellStyle name="20% - Акцент4 2 2" xfId="124"/>
    <cellStyle name="20% - Акцент4 2 2 2" xfId="125"/>
    <cellStyle name="20% - Акцент4 2 2 3" xfId="126"/>
    <cellStyle name="20% - Акцент5 2" xfId="127"/>
    <cellStyle name="20% - Акцент5 2 2" xfId="128"/>
    <cellStyle name="20% - Акцент5 2 2 2" xfId="129"/>
    <cellStyle name="20% - Акцент5 2 2 3" xfId="130"/>
    <cellStyle name="20% - Акцент6 2" xfId="131"/>
    <cellStyle name="20% - Акцент6 2 2" xfId="132"/>
    <cellStyle name="20% - Акцент6 2 2 2" xfId="133"/>
    <cellStyle name="20% - Акцент6 2 2 3" xfId="134"/>
    <cellStyle name="40% - Accent1" xfId="135"/>
    <cellStyle name="40% - Accent2" xfId="136"/>
    <cellStyle name="40% - Accent3" xfId="137"/>
    <cellStyle name="40% - Accent4" xfId="138"/>
    <cellStyle name="40% - Accent5" xfId="139"/>
    <cellStyle name="40% - Accent6" xfId="140"/>
    <cellStyle name="40% - Акцент1 2" xfId="141"/>
    <cellStyle name="40% - Акцент1 2 2" xfId="142"/>
    <cellStyle name="40% - Акцент1 2 2 2" xfId="143"/>
    <cellStyle name="40% - Акцент1 2 2 3" xfId="144"/>
    <cellStyle name="40% - Акцент2 2" xfId="145"/>
    <cellStyle name="40% - Акцент2 2 2" xfId="146"/>
    <cellStyle name="40% - Акцент2 2 2 2" xfId="147"/>
    <cellStyle name="40% - Акцент2 2 2 3" xfId="148"/>
    <cellStyle name="40% - Акцент3 2" xfId="149"/>
    <cellStyle name="40% - Акцент3 2 2" xfId="150"/>
    <cellStyle name="40% - Акцент3 2 2 2" xfId="151"/>
    <cellStyle name="40% - Акцент3 2 2 3" xfId="152"/>
    <cellStyle name="40% - Акцент4 2" xfId="153"/>
    <cellStyle name="40% - Акцент4 2 2" xfId="154"/>
    <cellStyle name="40% - Акцент4 2 2 2" xfId="155"/>
    <cellStyle name="40% - Акцент4 2 2 3" xfId="156"/>
    <cellStyle name="40% - Акцент5 2" xfId="157"/>
    <cellStyle name="40% - Акцент5 2 2" xfId="158"/>
    <cellStyle name="40% - Акцент5 2 2 2" xfId="159"/>
    <cellStyle name="40% - Акцент5 2 2 3" xfId="160"/>
    <cellStyle name="40% - Акцент6 2" xfId="161"/>
    <cellStyle name="40% - Акцент6 2 2" xfId="162"/>
    <cellStyle name="40% - Акцент6 2 2 2" xfId="163"/>
    <cellStyle name="40% - Акцент6 2 2 3" xfId="164"/>
    <cellStyle name="60% - Accent1" xfId="165"/>
    <cellStyle name="60% - Accent2" xfId="166"/>
    <cellStyle name="60% - Accent3" xfId="167"/>
    <cellStyle name="60% - Accent4" xfId="168"/>
    <cellStyle name="60% - Accent5" xfId="169"/>
    <cellStyle name="60% - Accent6" xfId="170"/>
    <cellStyle name="60% - Акцент1 2" xfId="171"/>
    <cellStyle name="60% - Акцент1 2 2" xfId="172"/>
    <cellStyle name="60% - Акцент1 2 2 2" xfId="173"/>
    <cellStyle name="60% - Акцент2 2" xfId="174"/>
    <cellStyle name="60% - Акцент2 2 2" xfId="175"/>
    <cellStyle name="60% - Акцент2 2 2 2" xfId="176"/>
    <cellStyle name="60% - Акцент3 2" xfId="177"/>
    <cellStyle name="60% - Акцент3 2 2" xfId="178"/>
    <cellStyle name="60% - Акцент3 2 2 2" xfId="179"/>
    <cellStyle name="60% - Акцент4 2" xfId="180"/>
    <cellStyle name="60% - Акцент4 2 2" xfId="181"/>
    <cellStyle name="60% - Акцент4 2 2 2" xfId="182"/>
    <cellStyle name="60% - Акцент5 2" xfId="183"/>
    <cellStyle name="60% - Акцент5 2 2" xfId="184"/>
    <cellStyle name="60% - Акцент5 2 2 2" xfId="185"/>
    <cellStyle name="60% - Акцент6 2" xfId="186"/>
    <cellStyle name="60% - Акцент6 2 2" xfId="187"/>
    <cellStyle name="60% - Акцент6 2 2 2" xfId="188"/>
    <cellStyle name="Accent1" xfId="189"/>
    <cellStyle name="Accent2" xfId="190"/>
    <cellStyle name="Accent3" xfId="191"/>
    <cellStyle name="Accent4" xfId="192"/>
    <cellStyle name="Accent5" xfId="193"/>
    <cellStyle name="Accent6" xfId="194"/>
    <cellStyle name="Bad" xfId="195"/>
    <cellStyle name="Calc Currency (0)" xfId="196"/>
    <cellStyle name="Calc Currency (2)" xfId="197"/>
    <cellStyle name="Calc Percent (0)" xfId="198"/>
    <cellStyle name="Calc Percent (1)" xfId="199"/>
    <cellStyle name="Calc Percent (1) 2" xfId="200"/>
    <cellStyle name="Calc Percent (1) 2 2" xfId="201"/>
    <cellStyle name="Calc Percent (2)" xfId="202"/>
    <cellStyle name="Calc Percent (2) 2" xfId="203"/>
    <cellStyle name="Calc Percent (2) 2 2" xfId="204"/>
    <cellStyle name="Calc Units (0)" xfId="205"/>
    <cellStyle name="Calc Units (1)" xfId="206"/>
    <cellStyle name="Calc Units (1) 2" xfId="207"/>
    <cellStyle name="Calc Units (1) 2 2" xfId="208"/>
    <cellStyle name="Calc Units (2)" xfId="209"/>
    <cellStyle name="Calculation" xfId="210"/>
    <cellStyle name="Check" xfId="211"/>
    <cellStyle name="Check Cell" xfId="212"/>
    <cellStyle name="Check_2009_09_22 Ежеквартальный отчет по заимствованиям (Самрук-Казына)" xfId="213"/>
    <cellStyle name="Comma [0] 2" xfId="214"/>
    <cellStyle name="Comma [0]_#6 Temps &amp; Contractors" xfId="215"/>
    <cellStyle name="Comma [00]" xfId="216"/>
    <cellStyle name="Comma_#6 Temps &amp; Contractors" xfId="217"/>
    <cellStyle name="Currency [0]" xfId="218"/>
    <cellStyle name="Currency [00]" xfId="219"/>
    <cellStyle name="Currency_#6 Temps &amp; Contractors" xfId="220"/>
    <cellStyle name="Date" xfId="221"/>
    <cellStyle name="Date 2" xfId="222"/>
    <cellStyle name="Date Short" xfId="223"/>
    <cellStyle name="Date without year" xfId="224"/>
    <cellStyle name="Date_один источник 2012" xfId="225"/>
    <cellStyle name="DELTA" xfId="226"/>
    <cellStyle name="E&amp;Y House" xfId="227"/>
    <cellStyle name="E&amp;Y House 2" xfId="228"/>
    <cellStyle name="Enter Currency (0)" xfId="229"/>
    <cellStyle name="Enter Currency (2)" xfId="230"/>
    <cellStyle name="Enter Units (0)" xfId="231"/>
    <cellStyle name="Enter Units (1)" xfId="232"/>
    <cellStyle name="Enter Units (1) 2" xfId="233"/>
    <cellStyle name="Enter Units (1) 2 2" xfId="234"/>
    <cellStyle name="Enter Units (2)" xfId="235"/>
    <cellStyle name="Explanatory Text" xfId="236"/>
    <cellStyle name="EYBlocked" xfId="237"/>
    <cellStyle name="EYCallUp" xfId="238"/>
    <cellStyle name="EYCheck" xfId="239"/>
    <cellStyle name="EYDate" xfId="240"/>
    <cellStyle name="EYDeviant" xfId="241"/>
    <cellStyle name="EYFlag" xfId="242"/>
    <cellStyle name="EYHeader1" xfId="243"/>
    <cellStyle name="EYHeader2" xfId="244"/>
    <cellStyle name="EYHeader3" xfId="245"/>
    <cellStyle name="EYInputDate" xfId="246"/>
    <cellStyle name="EYInputPercent" xfId="247"/>
    <cellStyle name="EYInputValue" xfId="248"/>
    <cellStyle name="EYNormal" xfId="249"/>
    <cellStyle name="EYPercent" xfId="250"/>
    <cellStyle name="EYPercentCapped" xfId="251"/>
    <cellStyle name="EYSubTotal" xfId="252"/>
    <cellStyle name="EYTotal" xfId="253"/>
    <cellStyle name="EYTotal 2" xfId="254"/>
    <cellStyle name="EYWIP" xfId="255"/>
    <cellStyle name="From" xfId="256"/>
    <cellStyle name="General" xfId="257"/>
    <cellStyle name="Good" xfId="258"/>
    <cellStyle name="Grey" xfId="259"/>
    <cellStyle name="header" xfId="260"/>
    <cellStyle name="Header1" xfId="261"/>
    <cellStyle name="Header1 2" xfId="262"/>
    <cellStyle name="Header1_один источник 2012" xfId="263"/>
    <cellStyle name="Header2" xfId="264"/>
    <cellStyle name="Header2 2" xfId="265"/>
    <cellStyle name="Header2_один источник 2012" xfId="266"/>
    <cellStyle name="Heading" xfId="267"/>
    <cellStyle name="Heading 1" xfId="268"/>
    <cellStyle name="Heading 2" xfId="269"/>
    <cellStyle name="Heading 3" xfId="270"/>
    <cellStyle name="Heading 4" xfId="271"/>
    <cellStyle name="Heading_2_КонсБП_KMG-F-1056 3-24PR-84 5-24_КМГ" xfId="272"/>
    <cellStyle name="HKHeader1" xfId="273"/>
    <cellStyle name="HKHeader2" xfId="274"/>
    <cellStyle name="HKHeader3" xfId="275"/>
    <cellStyle name="Hyperlink_RESULTS" xfId="276"/>
    <cellStyle name="Input" xfId="277"/>
    <cellStyle name="Input [yellow]" xfId="278"/>
    <cellStyle name="Input_2_КонсБП_KMG-F-1056 3-24PR-84 5-24_КМГ" xfId="279"/>
    <cellStyle name="Link Currency (0)" xfId="280"/>
    <cellStyle name="Link Currency (2)" xfId="281"/>
    <cellStyle name="Link Units (0)" xfId="282"/>
    <cellStyle name="Link Units (1)" xfId="283"/>
    <cellStyle name="Link Units (1) 2" xfId="284"/>
    <cellStyle name="Link Units (1) 2 2" xfId="285"/>
    <cellStyle name="Link Units (2)" xfId="286"/>
    <cellStyle name="Linked Cell" xfId="287"/>
    <cellStyle name="Neutral" xfId="288"/>
    <cellStyle name="Normal - Style1" xfId="289"/>
    <cellStyle name="Normal - Style1 2" xfId="290"/>
    <cellStyle name="Normal - Style1 2 2" xfId="291"/>
    <cellStyle name="Normal 2" xfId="292"/>
    <cellStyle name="Normal_# 41-Market &amp;Trends" xfId="293"/>
    <cellStyle name="Normal1" xfId="294"/>
    <cellStyle name="Normal1 2" xfId="295"/>
    <cellStyle name="normбlnм_laroux" xfId="296"/>
    <cellStyle name="Note" xfId="297"/>
    <cellStyle name="numbers" xfId="298"/>
    <cellStyle name="Output" xfId="299"/>
    <cellStyle name="paint" xfId="300"/>
    <cellStyle name="paint 2" xfId="301"/>
    <cellStyle name="paint_один источник 2012" xfId="302"/>
    <cellStyle name="Percent (0)" xfId="303"/>
    <cellStyle name="Percent (0) 2" xfId="304"/>
    <cellStyle name="Percent [0]" xfId="305"/>
    <cellStyle name="Percent [0] 2" xfId="306"/>
    <cellStyle name="Percent [0] 2 2" xfId="307"/>
    <cellStyle name="Percent [00]" xfId="308"/>
    <cellStyle name="Percent [2]" xfId="309"/>
    <cellStyle name="Percent [2] 2" xfId="310"/>
    <cellStyle name="Percent_#6 Temps &amp; Contractors" xfId="311"/>
    <cellStyle name="piw#" xfId="312"/>
    <cellStyle name="piw%" xfId="313"/>
    <cellStyle name="PrePop Currency (0)" xfId="314"/>
    <cellStyle name="PrePop Currency (2)" xfId="315"/>
    <cellStyle name="PrePop Units (0)" xfId="316"/>
    <cellStyle name="PrePop Units (1)" xfId="317"/>
    <cellStyle name="PrePop Units (1) 2" xfId="318"/>
    <cellStyle name="PrePop Units (1) 2 2" xfId="319"/>
    <cellStyle name="PrePop Units (2)" xfId="320"/>
    <cellStyle name="Price_Body" xfId="321"/>
    <cellStyle name="Rubles" xfId="322"/>
    <cellStyle name="SAPBEXaggData" xfId="323"/>
    <cellStyle name="SAPBEXaggDataEmph" xfId="324"/>
    <cellStyle name="SAPBEXaggItem" xfId="325"/>
    <cellStyle name="SAPBEXaggItemX" xfId="326"/>
    <cellStyle name="SAPBEXchaText" xfId="327"/>
    <cellStyle name="SAPBEXchaText 2" xfId="328"/>
    <cellStyle name="SAPBEXchaText 2 2" xfId="329"/>
    <cellStyle name="SAPBEXchaText 2 3" xfId="330"/>
    <cellStyle name="SAPBEXchaText_один источник 2012" xfId="331"/>
    <cellStyle name="SAPBEXexcBad7" xfId="332"/>
    <cellStyle name="SAPBEXexcBad8" xfId="333"/>
    <cellStyle name="SAPBEXexcBad9" xfId="334"/>
    <cellStyle name="SAPBEXexcCritical4" xfId="335"/>
    <cellStyle name="SAPBEXexcCritical5" xfId="336"/>
    <cellStyle name="SAPBEXexcCritical6" xfId="337"/>
    <cellStyle name="SAPBEXexcGood1" xfId="338"/>
    <cellStyle name="SAPBEXexcGood2" xfId="339"/>
    <cellStyle name="SAPBEXexcGood3" xfId="340"/>
    <cellStyle name="SAPBEXfilterDrill" xfId="341"/>
    <cellStyle name="SAPBEXfilterItem" xfId="342"/>
    <cellStyle name="SAPBEXfilterText" xfId="343"/>
    <cellStyle name="SAPBEXformats" xfId="344"/>
    <cellStyle name="SAPBEXformats 2" xfId="345"/>
    <cellStyle name="SAPBEXformats_один источник 2012" xfId="346"/>
    <cellStyle name="SAPBEXheaderItem" xfId="347"/>
    <cellStyle name="SAPBEXheaderText" xfId="348"/>
    <cellStyle name="SAPBEXHLevel0" xfId="349"/>
    <cellStyle name="SAPBEXHLevel0 2" xfId="350"/>
    <cellStyle name="SAPBEXHLevel0 2 2" xfId="351"/>
    <cellStyle name="SAPBEXHLevel0 2 3" xfId="352"/>
    <cellStyle name="SAPBEXHLevel0_один источник 2012" xfId="353"/>
    <cellStyle name="SAPBEXHLevel0X" xfId="354"/>
    <cellStyle name="SAPBEXHLevel0X 2" xfId="355"/>
    <cellStyle name="SAPBEXHLevel0X_один источник 2012" xfId="356"/>
    <cellStyle name="SAPBEXHLevel1" xfId="357"/>
    <cellStyle name="SAPBEXHLevel1 2" xfId="358"/>
    <cellStyle name="SAPBEXHLevel1 2 2" xfId="359"/>
    <cellStyle name="SAPBEXHLevel1 2 3" xfId="360"/>
    <cellStyle name="SAPBEXHLevel1_один источник 2012" xfId="361"/>
    <cellStyle name="SAPBEXHLevel1X" xfId="362"/>
    <cellStyle name="SAPBEXHLevel1X 2" xfId="363"/>
    <cellStyle name="SAPBEXHLevel1X_один источник 2012" xfId="364"/>
    <cellStyle name="SAPBEXHLevel2" xfId="365"/>
    <cellStyle name="SAPBEXHLevel2 2" xfId="366"/>
    <cellStyle name="SAPBEXHLevel2 2 2" xfId="367"/>
    <cellStyle name="SAPBEXHLevel2 2 3" xfId="368"/>
    <cellStyle name="SAPBEXHLevel2_один источник 2012" xfId="369"/>
    <cellStyle name="SAPBEXHLevel2X" xfId="370"/>
    <cellStyle name="SAPBEXHLevel2X 2" xfId="371"/>
    <cellStyle name="SAPBEXHLevel2X_один источник 2012" xfId="372"/>
    <cellStyle name="SAPBEXHLevel3" xfId="373"/>
    <cellStyle name="SAPBEXHLevel3 2" xfId="374"/>
    <cellStyle name="SAPBEXHLevel3 2 2" xfId="375"/>
    <cellStyle name="SAPBEXHLevel3 2 3" xfId="376"/>
    <cellStyle name="SAPBEXHLevel3_один источник 2012" xfId="377"/>
    <cellStyle name="SAPBEXHLevel3X" xfId="378"/>
    <cellStyle name="SAPBEXHLevel3X 2" xfId="379"/>
    <cellStyle name="SAPBEXHLevel3X_один источник 2012" xfId="380"/>
    <cellStyle name="SAPBEXresData" xfId="381"/>
    <cellStyle name="SAPBEXresDataEmph" xfId="382"/>
    <cellStyle name="SAPBEXresItem" xfId="383"/>
    <cellStyle name="SAPBEXresItemX" xfId="384"/>
    <cellStyle name="SAPBEXstdData" xfId="385"/>
    <cellStyle name="SAPBEXstdDataEmph" xfId="386"/>
    <cellStyle name="SAPBEXstdItem" xfId="387"/>
    <cellStyle name="SAPBEXstdItem 2" xfId="388"/>
    <cellStyle name="SAPBEXstdItem_один источник 2012" xfId="389"/>
    <cellStyle name="SAPBEXstdItemX" xfId="390"/>
    <cellStyle name="SAPBEXstdItemX 2" xfId="391"/>
    <cellStyle name="SAPBEXstdItemX 2 2" xfId="392"/>
    <cellStyle name="SAPBEXstdItemX 2 3" xfId="393"/>
    <cellStyle name="SAPBEXstdItemX_один источник 2012" xfId="394"/>
    <cellStyle name="SAPBEXtitle" xfId="395"/>
    <cellStyle name="SAPBEXtitle 2" xfId="396"/>
    <cellStyle name="SAPBEXundefined" xfId="397"/>
    <cellStyle name="SHEET" xfId="398"/>
    <cellStyle name="stand_bord" xfId="399"/>
    <cellStyle name="Style 1" xfId="400"/>
    <cellStyle name="Style 1 2" xfId="401"/>
    <cellStyle name="Style 1_один источник 2012" xfId="402"/>
    <cellStyle name="Style 2" xfId="403"/>
    <cellStyle name="Style 2 2" xfId="404"/>
    <cellStyle name="Text" xfId="405"/>
    <cellStyle name="Text Indent A" xfId="406"/>
    <cellStyle name="Text Indent B" xfId="407"/>
    <cellStyle name="Text Indent B 2" xfId="408"/>
    <cellStyle name="Text Indent B 2 2" xfId="409"/>
    <cellStyle name="Text Indent C" xfId="410"/>
    <cellStyle name="Text Indent C 2" xfId="411"/>
    <cellStyle name="Text Indent C 2 2" xfId="412"/>
    <cellStyle name="Tickmark" xfId="413"/>
    <cellStyle name="Tickmark 2" xfId="414"/>
    <cellStyle name="Tickmark_один источник 2012" xfId="415"/>
    <cellStyle name="Title" xfId="416"/>
    <cellStyle name="Total" xfId="417"/>
    <cellStyle name="Warning Text" xfId="418"/>
    <cellStyle name="Акцент1 2" xfId="419"/>
    <cellStyle name="Акцент1 2 2" xfId="420"/>
    <cellStyle name="Акцент1 2 2 2" xfId="421"/>
    <cellStyle name="Акцент2 2" xfId="422"/>
    <cellStyle name="Акцент2 2 2" xfId="423"/>
    <cellStyle name="Акцент2 2 2 2" xfId="424"/>
    <cellStyle name="Акцент3 2" xfId="425"/>
    <cellStyle name="Акцент3 2 2" xfId="426"/>
    <cellStyle name="Акцент3 2 2 2" xfId="427"/>
    <cellStyle name="Акцент4 2" xfId="428"/>
    <cellStyle name="Акцент4 2 2" xfId="429"/>
    <cellStyle name="Акцент4 2 2 2" xfId="430"/>
    <cellStyle name="Акцент5 2" xfId="431"/>
    <cellStyle name="Акцент5 2 2" xfId="432"/>
    <cellStyle name="Акцент5 2 2 2" xfId="433"/>
    <cellStyle name="Акцент6 2" xfId="434"/>
    <cellStyle name="Акцент6 2 2" xfId="435"/>
    <cellStyle name="Акцент6 2 2 2" xfId="436"/>
    <cellStyle name="Беззащитный" xfId="437"/>
    <cellStyle name="Ввод  2" xfId="438"/>
    <cellStyle name="Ввод  2 2" xfId="439"/>
    <cellStyle name="Ввод  2 2 2" xfId="440"/>
    <cellStyle name="Вывод 2" xfId="441"/>
    <cellStyle name="Вывод 2 2" xfId="442"/>
    <cellStyle name="Вывод 2 2 2" xfId="443"/>
    <cellStyle name="Вычисление 2" xfId="444"/>
    <cellStyle name="Вычисление 2 2" xfId="445"/>
    <cellStyle name="Вычисление 2 2 2" xfId="446"/>
    <cellStyle name="Гиперссылка 2" xfId="447"/>
    <cellStyle name="Гиперссылка 2 2" xfId="448"/>
    <cellStyle name="Гиперссылка 2 2 2" xfId="449"/>
    <cellStyle name="Группа" xfId="450"/>
    <cellStyle name="Группа 2" xfId="451"/>
    <cellStyle name="Дата" xfId="452"/>
    <cellStyle name="Заголовок 1 2" xfId="453"/>
    <cellStyle name="Заголовок 1 2 2" xfId="454"/>
    <cellStyle name="Заголовок 1 2 2 2" xfId="455"/>
    <cellStyle name="Заголовок 2 2" xfId="456"/>
    <cellStyle name="Заголовок 2 2 2" xfId="457"/>
    <cellStyle name="Заголовок 2 2 2 2" xfId="458"/>
    <cellStyle name="Заголовок 3 2" xfId="459"/>
    <cellStyle name="Заголовок 3 2 2" xfId="460"/>
    <cellStyle name="Заголовок 3 2 2 2" xfId="461"/>
    <cellStyle name="Заголовок 4 2" xfId="462"/>
    <cellStyle name="Заголовок 4 2 2" xfId="463"/>
    <cellStyle name="Заголовок 4 2 2 2" xfId="464"/>
    <cellStyle name="Защитный" xfId="465"/>
    <cellStyle name="Звезды" xfId="466"/>
    <cellStyle name="Звезды 2" xfId="467"/>
    <cellStyle name="Итог 2" xfId="468"/>
    <cellStyle name="Итог 2 2" xfId="469"/>
    <cellStyle name="Итог 2 2 2" xfId="470"/>
    <cellStyle name="КАНДАГАЧ тел3-33-96" xfId="471"/>
    <cellStyle name="КАНДАГАЧ тел3-33-96 2" xfId="472"/>
    <cellStyle name="КАНДАГАЧ тел3-33-96 2 2" xfId="473"/>
    <cellStyle name="КАНДАГАЧ тел3-33-96 2 3" xfId="474"/>
    <cellStyle name="Контрольная ячейка 2" xfId="475"/>
    <cellStyle name="Контрольная ячейка 2 2" xfId="476"/>
    <cellStyle name="Контрольная ячейка 2 2 2" xfId="477"/>
    <cellStyle name="Название 2" xfId="478"/>
    <cellStyle name="Название 2 2" xfId="479"/>
    <cellStyle name="Название 2 2 2" xfId="480"/>
    <cellStyle name="Название 2 2 3" xfId="481"/>
    <cellStyle name="Название 2 2 4" xfId="482"/>
    <cellStyle name="Название 3" xfId="483"/>
    <cellStyle name="Название 4" xfId="484"/>
    <cellStyle name="Название 5" xfId="485"/>
    <cellStyle name="Нейтральный 2" xfId="486"/>
    <cellStyle name="Нейтральный 2 2" xfId="487"/>
    <cellStyle name="Нейтральный 2 2 2" xfId="488"/>
    <cellStyle name="Обычный" xfId="0" builtinId="0"/>
    <cellStyle name="Обычный 10" xfId="489"/>
    <cellStyle name="Обычный 10 2" xfId="490"/>
    <cellStyle name="Обычный 11" xfId="491"/>
    <cellStyle name="Обычный 11 2" xfId="492"/>
    <cellStyle name="Обычный 11 2 2" xfId="493"/>
    <cellStyle name="Обычный 11 2 3" xfId="494"/>
    <cellStyle name="Обычный 11 3" xfId="495"/>
    <cellStyle name="Обычный 11 4" xfId="496"/>
    <cellStyle name="Обычный 12" xfId="497"/>
    <cellStyle name="Обычный 12 2" xfId="498"/>
    <cellStyle name="Обычный 13" xfId="499"/>
    <cellStyle name="Обычный 13 2" xfId="500"/>
    <cellStyle name="Обычный 13 2 2" xfId="501"/>
    <cellStyle name="Обычный 13 2 3" xfId="502"/>
    <cellStyle name="Обычный 13 3" xfId="503"/>
    <cellStyle name="Обычный 13 4" xfId="504"/>
    <cellStyle name="Обычный 14" xfId="505"/>
    <cellStyle name="Обычный 14 2" xfId="506"/>
    <cellStyle name="Обычный 14 3" xfId="507"/>
    <cellStyle name="Обычный 14 4" xfId="508"/>
    <cellStyle name="Обычный 14 4 2" xfId="509"/>
    <cellStyle name="Обычный 14 4 3" xfId="510"/>
    <cellStyle name="Обычный 15" xfId="511"/>
    <cellStyle name="Обычный 15 2" xfId="512"/>
    <cellStyle name="Обычный 16" xfId="513"/>
    <cellStyle name="Обычный 16 2" xfId="514"/>
    <cellStyle name="Обычный 2" xfId="515"/>
    <cellStyle name="Обычный 2 11" xfId="516"/>
    <cellStyle name="Обычный 2 2" xfId="517"/>
    <cellStyle name="Обычный 2 2 2" xfId="518"/>
    <cellStyle name="Обычный 2 2 2 2" xfId="519"/>
    <cellStyle name="Обычный 2 2 2 2 2" xfId="520"/>
    <cellStyle name="Обычный 2 2 2 3" xfId="521"/>
    <cellStyle name="Обычный 2 2 3" xfId="522"/>
    <cellStyle name="Обычный 2 2 3 2" xfId="523"/>
    <cellStyle name="Обычный 2 2 3 3" xfId="524"/>
    <cellStyle name="Обычный 2 2_один источник 2012" xfId="525"/>
    <cellStyle name="Обычный 2 3" xfId="526"/>
    <cellStyle name="Обычный 2 3 2" xfId="527"/>
    <cellStyle name="Обычный 2 3 2 2" xfId="528"/>
    <cellStyle name="Обычный 2 3 3" xfId="529"/>
    <cellStyle name="Обычный 2 3 3 2" xfId="530"/>
    <cellStyle name="Обычный 2 3 3 3" xfId="531"/>
    <cellStyle name="Обычный 2 3 3 4" xfId="532"/>
    <cellStyle name="Обычный 2 3 4" xfId="533"/>
    <cellStyle name="Обычный 2 3 5" xfId="534"/>
    <cellStyle name="Обычный 2 3 6" xfId="535"/>
    <cellStyle name="Обычный 2 3_один источник 2012" xfId="536"/>
    <cellStyle name="Обычный 2 4" xfId="537"/>
    <cellStyle name="Обычный 2 4 10" xfId="538"/>
    <cellStyle name="Обычный 2 4 2" xfId="539"/>
    <cellStyle name="Обычный 2 4 2 2" xfId="540"/>
    <cellStyle name="Обычный 2 4 2_один источник 2012" xfId="541"/>
    <cellStyle name="Обычный 2 4 3" xfId="542"/>
    <cellStyle name="Обычный 2 4 4" xfId="543"/>
    <cellStyle name="Обычный 2 4 5" xfId="544"/>
    <cellStyle name="Обычный 2 4 6" xfId="545"/>
    <cellStyle name="Обычный 2 4 7" xfId="546"/>
    <cellStyle name="Обычный 2 4 8" xfId="547"/>
    <cellStyle name="Обычный 2 4 9" xfId="548"/>
    <cellStyle name="Обычный 2 5" xfId="549"/>
    <cellStyle name="Обычный 2 5 2" xfId="550"/>
    <cellStyle name="Обычный 2 5 3" xfId="551"/>
    <cellStyle name="Обычный 2 9" xfId="552"/>
    <cellStyle name="Обычный 2_инф в СК-К 2" xfId="553"/>
    <cellStyle name="Обычный 3" xfId="554"/>
    <cellStyle name="Обычный 3 2" xfId="555"/>
    <cellStyle name="Обычный 3 2 2" xfId="556"/>
    <cellStyle name="Обычный 3 2 2 2" xfId="557"/>
    <cellStyle name="Обычный 3 2 2 2 2" xfId="558"/>
    <cellStyle name="Обычный 3 2 2 2 3" xfId="559"/>
    <cellStyle name="Обычный 3 2 2 2 4" xfId="560"/>
    <cellStyle name="Обычный 3 2 2 3" xfId="561"/>
    <cellStyle name="Обычный 3 2 2 3 2" xfId="562"/>
    <cellStyle name="Обычный 3 2 2 3 3" xfId="563"/>
    <cellStyle name="Обычный 3 2 2 4" xfId="564"/>
    <cellStyle name="Обычный 3 2 2 4 2" xfId="565"/>
    <cellStyle name="Обычный 3 2 2 4 3" xfId="566"/>
    <cellStyle name="Обычный 3 2 2 4 4" xfId="567"/>
    <cellStyle name="Обычный 3 2 3" xfId="568"/>
    <cellStyle name="Обычный 3 2 3 2" xfId="569"/>
    <cellStyle name="Обычный 3 2 3 3" xfId="570"/>
    <cellStyle name="Обычный 3 2 4" xfId="571"/>
    <cellStyle name="Обычный 3 3" xfId="572"/>
    <cellStyle name="Обычный 3 3 2" xfId="573"/>
    <cellStyle name="Обычный 3 3 2 2" xfId="574"/>
    <cellStyle name="Обычный 3 3 2 3" xfId="575"/>
    <cellStyle name="Обычный 3 3 2 4" xfId="576"/>
    <cellStyle name="Обычный 3 3 3" xfId="577"/>
    <cellStyle name="Обычный 3 3 3 2" xfId="578"/>
    <cellStyle name="Обычный 3 3 3 3" xfId="579"/>
    <cellStyle name="Обычный 3 3 4" xfId="580"/>
    <cellStyle name="Обычный 3 4" xfId="581"/>
    <cellStyle name="Обычный 3 4 2" xfId="582"/>
    <cellStyle name="Обычный 3 4 3" xfId="583"/>
    <cellStyle name="Обычный 3 5" xfId="584"/>
    <cellStyle name="Обычный 3 6" xfId="585"/>
    <cellStyle name="Обычный 3 7" xfId="586"/>
    <cellStyle name="Обычный 3 8" xfId="587"/>
    <cellStyle name="Обычный 3 8 2" xfId="588"/>
    <cellStyle name="Обычный 3 8 3" xfId="589"/>
    <cellStyle name="Обычный 4" xfId="590"/>
    <cellStyle name="Обычный 4 10" xfId="591"/>
    <cellStyle name="Обычный 4 2" xfId="592"/>
    <cellStyle name="Обычный 4 2 2" xfId="593"/>
    <cellStyle name="Обычный 4 2 2 2" xfId="594"/>
    <cellStyle name="Обычный 4 2 2 3" xfId="595"/>
    <cellStyle name="Обычный 4 2 2 4" xfId="596"/>
    <cellStyle name="Обычный 4 2 3" xfId="597"/>
    <cellStyle name="Обычный 4 2 4" xfId="598"/>
    <cellStyle name="Обычный 4 2_один источник 2012" xfId="599"/>
    <cellStyle name="Обычный 4 3" xfId="600"/>
    <cellStyle name="Обычный 4 3 2" xfId="601"/>
    <cellStyle name="Обычный 4 3 3" xfId="602"/>
    <cellStyle name="Обычный 4 3 4" xfId="603"/>
    <cellStyle name="Обычный 4 4" xfId="604"/>
    <cellStyle name="Обычный 4 4 2" xfId="605"/>
    <cellStyle name="Обычный 4 4 3" xfId="606"/>
    <cellStyle name="Обычный 4 5" xfId="607"/>
    <cellStyle name="Обычный 4 5 2" xfId="608"/>
    <cellStyle name="Обычный 4 6" xfId="609"/>
    <cellStyle name="Обычный 4 7" xfId="610"/>
    <cellStyle name="Обычный 4 8" xfId="611"/>
    <cellStyle name="Обычный 4 9" xfId="612"/>
    <cellStyle name="Обычный 5" xfId="613"/>
    <cellStyle name="Обычный 5 10" xfId="614"/>
    <cellStyle name="Обычный 5 10 2" xfId="615"/>
    <cellStyle name="Обычный 5 10 2 2" xfId="616"/>
    <cellStyle name="Обычный 5 10 3" xfId="617"/>
    <cellStyle name="Обычный 5 2" xfId="618"/>
    <cellStyle name="Обычный 5 2 2" xfId="619"/>
    <cellStyle name="Обычный 5 2 2 2" xfId="620"/>
    <cellStyle name="Обычный 5 2 2 3" xfId="621"/>
    <cellStyle name="Обычный 5 3" xfId="622"/>
    <cellStyle name="Обычный 5 3 2" xfId="623"/>
    <cellStyle name="Обычный 5 4" xfId="624"/>
    <cellStyle name="Обычный 5 4 2" xfId="625"/>
    <cellStyle name="Обычный 5 4 2 2" xfId="626"/>
    <cellStyle name="Обычный 5 4 2 3" xfId="627"/>
    <cellStyle name="Обычный 5 4 2 4" xfId="628"/>
    <cellStyle name="Обычный 5 4 2 4 2" xfId="629"/>
    <cellStyle name="Обычный 5 4 3" xfId="630"/>
    <cellStyle name="Обычный 5 4 4" xfId="631"/>
    <cellStyle name="Обычный 5 4 4 2" xfId="632"/>
    <cellStyle name="Обычный 5 4 4 2 2" xfId="633"/>
    <cellStyle name="Обычный 5 4 4 3" xfId="634"/>
    <cellStyle name="Обычный 5 4 5" xfId="635"/>
    <cellStyle name="Обычный 5 4 5 2" xfId="636"/>
    <cellStyle name="Обычный 5 4_один источник 2012" xfId="637"/>
    <cellStyle name="Обычный 5 5" xfId="638"/>
    <cellStyle name="Обычный 5 6" xfId="639"/>
    <cellStyle name="Обычный 5 6 2" xfId="640"/>
    <cellStyle name="Обычный 5 6 2 2" xfId="641"/>
    <cellStyle name="Обычный 5 6 3" xfId="642"/>
    <cellStyle name="Обычный 5 7" xfId="643"/>
    <cellStyle name="Обычный 5 7 2" xfId="644"/>
    <cellStyle name="Обычный 5 7 2 2" xfId="645"/>
    <cellStyle name="Обычный 5 7 3" xfId="646"/>
    <cellStyle name="Обычный 5 8" xfId="647"/>
    <cellStyle name="Обычный 5 8 2" xfId="648"/>
    <cellStyle name="Обычный 5 8 2 2" xfId="649"/>
    <cellStyle name="Обычный 5 8 3" xfId="650"/>
    <cellStyle name="Обычный 5 9" xfId="651"/>
    <cellStyle name="Обычный 5 9 2" xfId="652"/>
    <cellStyle name="Обычный 5 9 2 2" xfId="653"/>
    <cellStyle name="Обычный 5 9 3" xfId="654"/>
    <cellStyle name="Обычный 6" xfId="655"/>
    <cellStyle name="Обычный 6 2" xfId="656"/>
    <cellStyle name="Обычный 6 2 2" xfId="657"/>
    <cellStyle name="Обычный 6 2 3" xfId="658"/>
    <cellStyle name="Обычный 6 2 4" xfId="659"/>
    <cellStyle name="Обычный 6 2 4 2" xfId="660"/>
    <cellStyle name="Обычный 6 3" xfId="661"/>
    <cellStyle name="Обычный 6 3 2" xfId="662"/>
    <cellStyle name="Обычный 6 4" xfId="663"/>
    <cellStyle name="Обычный 6 4 2" xfId="664"/>
    <cellStyle name="Обычный 6 5" xfId="665"/>
    <cellStyle name="Обычный 6 6" xfId="666"/>
    <cellStyle name="Обычный 6 6 2" xfId="667"/>
    <cellStyle name="Обычный 7" xfId="668"/>
    <cellStyle name="Обычный 7 2" xfId="669"/>
    <cellStyle name="Обычный 7 3" xfId="670"/>
    <cellStyle name="Обычный 7 4" xfId="671"/>
    <cellStyle name="Обычный 8" xfId="672"/>
    <cellStyle name="Обычный 8 2" xfId="673"/>
    <cellStyle name="Обычный 8 3" xfId="674"/>
    <cellStyle name="Обычный 8 4" xfId="675"/>
    <cellStyle name="Обычный 9" xfId="676"/>
    <cellStyle name="Обычный 9 2" xfId="677"/>
    <cellStyle name="Обычный 9 3" xfId="678"/>
    <cellStyle name="Обычный 9 4" xfId="679"/>
    <cellStyle name="Обычный 9 9" xfId="680"/>
    <cellStyle name="Обычный_Расшифровки" xfId="681"/>
    <cellStyle name="Плохой 2" xfId="682"/>
    <cellStyle name="Плохой 2 2" xfId="683"/>
    <cellStyle name="Плохой 2 2 2" xfId="684"/>
    <cellStyle name="Пояснение 2" xfId="685"/>
    <cellStyle name="Пояснение 2 2" xfId="686"/>
    <cellStyle name="Пояснение 2 2 2" xfId="687"/>
    <cellStyle name="Примечание 2" xfId="688"/>
    <cellStyle name="Примечание 2 2" xfId="689"/>
    <cellStyle name="Процентный 2" xfId="690"/>
    <cellStyle name="Процентный 2 10" xfId="691"/>
    <cellStyle name="Процентный 2 11" xfId="692"/>
    <cellStyle name="Процентный 2 12" xfId="693"/>
    <cellStyle name="Процентный 2 13" xfId="694"/>
    <cellStyle name="Процентный 2 14" xfId="695"/>
    <cellStyle name="Процентный 2 14 2" xfId="696"/>
    <cellStyle name="Процентный 2 14 3" xfId="697"/>
    <cellStyle name="Процентный 2 14 3 2" xfId="698"/>
    <cellStyle name="Процентный 2 15" xfId="699"/>
    <cellStyle name="Процентный 2 15 2" xfId="700"/>
    <cellStyle name="Процентный 2 2" xfId="701"/>
    <cellStyle name="Процентный 2 2 2" xfId="702"/>
    <cellStyle name="Процентный 2 2 2 2" xfId="703"/>
    <cellStyle name="Процентный 2 3" xfId="704"/>
    <cellStyle name="Процентный 2 3 2" xfId="705"/>
    <cellStyle name="Процентный 2 3 2 2" xfId="706"/>
    <cellStyle name="Процентный 2 3 2 3" xfId="707"/>
    <cellStyle name="Процентный 2 4" xfId="708"/>
    <cellStyle name="Процентный 2 4 2" xfId="709"/>
    <cellStyle name="Процентный 2 4 3" xfId="710"/>
    <cellStyle name="Процентный 2 4 4" xfId="711"/>
    <cellStyle name="Процентный 2 4 4 2" xfId="712"/>
    <cellStyle name="Процентный 2 4 4 2 2" xfId="713"/>
    <cellStyle name="Процентный 2 4 4 3" xfId="714"/>
    <cellStyle name="Процентный 2 5" xfId="715"/>
    <cellStyle name="Процентный 2 6" xfId="716"/>
    <cellStyle name="Процентный 2 6 2" xfId="717"/>
    <cellStyle name="Процентный 2 6 2 2" xfId="718"/>
    <cellStyle name="Процентный 2 6 2 2 2" xfId="719"/>
    <cellStyle name="Процентный 2 6 3" xfId="720"/>
    <cellStyle name="Процентный 2 6 4" xfId="721"/>
    <cellStyle name="Процентный 2 6 4 2" xfId="722"/>
    <cellStyle name="Процентный 2 7" xfId="723"/>
    <cellStyle name="Процентный 2 7 2" xfId="724"/>
    <cellStyle name="Процентный 2 7 3" xfId="725"/>
    <cellStyle name="Процентный 2 7 3 2" xfId="726"/>
    <cellStyle name="Процентный 2 7 3 2 2" xfId="727"/>
    <cellStyle name="Процентный 2 7 3 3" xfId="728"/>
    <cellStyle name="Процентный 2 7 4" xfId="729"/>
    <cellStyle name="Процентный 2 7 4 2" xfId="730"/>
    <cellStyle name="Процентный 2 8" xfId="731"/>
    <cellStyle name="Процентный 2 9" xfId="732"/>
    <cellStyle name="Процентный 3" xfId="733"/>
    <cellStyle name="Процентный 3 2" xfId="734"/>
    <cellStyle name="Процентный 3 2 2" xfId="735"/>
    <cellStyle name="Процентный 3 3" xfId="736"/>
    <cellStyle name="Процентный 3 3 2" xfId="737"/>
    <cellStyle name="Процентный 3 3 3" xfId="738"/>
    <cellStyle name="Процентный 3 3 3 2" xfId="739"/>
    <cellStyle name="Процентный 3 3 3 2 2" xfId="740"/>
    <cellStyle name="Процентный 3 3 3 3" xfId="741"/>
    <cellStyle name="Процентный 3 3 4" xfId="742"/>
    <cellStyle name="Процентный 3 3 4 2" xfId="743"/>
    <cellStyle name="Процентный 3 4" xfId="744"/>
    <cellStyle name="Процентный 3 4 2" xfId="745"/>
    <cellStyle name="Процентный 3 4 2 2" xfId="746"/>
    <cellStyle name="Процентный 3 4 3" xfId="747"/>
    <cellStyle name="Процентный 3 5" xfId="748"/>
    <cellStyle name="Процентный 3 5 2" xfId="749"/>
    <cellStyle name="Процентный 4" xfId="750"/>
    <cellStyle name="Процентный 4 2" xfId="751"/>
    <cellStyle name="Процентный 4 3" xfId="752"/>
    <cellStyle name="Процентный 4 4" xfId="753"/>
    <cellStyle name="Процентный 5" xfId="754"/>
    <cellStyle name="Процентный 5 2" xfId="755"/>
    <cellStyle name="Связанная ячейка 2" xfId="756"/>
    <cellStyle name="Связанная ячейка 2 2" xfId="757"/>
    <cellStyle name="Связанная ячейка 2 2 2" xfId="758"/>
    <cellStyle name="Стиль 1" xfId="759"/>
    <cellStyle name="Стиль 1 10" xfId="760"/>
    <cellStyle name="Стиль 1 11" xfId="761"/>
    <cellStyle name="Стиль 1 12" xfId="762"/>
    <cellStyle name="Стиль 1 13" xfId="763"/>
    <cellStyle name="Стиль 1 2" xfId="764"/>
    <cellStyle name="Стиль 1 2 2" xfId="765"/>
    <cellStyle name="Стиль 1 2 3" xfId="766"/>
    <cellStyle name="Стиль 1 2_один источник 2012" xfId="767"/>
    <cellStyle name="Стиль 1 3" xfId="768"/>
    <cellStyle name="Стиль 1 3 2" xfId="769"/>
    <cellStyle name="Стиль 1 4" xfId="770"/>
    <cellStyle name="Стиль 1 4 2" xfId="771"/>
    <cellStyle name="Стиль 1 5" xfId="772"/>
    <cellStyle name="Стиль 1 6" xfId="773"/>
    <cellStyle name="Стиль 1 7" xfId="774"/>
    <cellStyle name="Стиль 1 8" xfId="775"/>
    <cellStyle name="Стиль 1 9" xfId="776"/>
    <cellStyle name="Стиль 2" xfId="777"/>
    <cellStyle name="Стиль 2 2" xfId="778"/>
    <cellStyle name="Стиль 3" xfId="779"/>
    <cellStyle name="Стиль 4" xfId="780"/>
    <cellStyle name="Стиль_названий" xfId="781"/>
    <cellStyle name="Текст предупреждения 2" xfId="782"/>
    <cellStyle name="Текст предупреждения 2 2" xfId="783"/>
    <cellStyle name="Текст предупреждения 2 2 2" xfId="784"/>
    <cellStyle name="Тысячи [0]" xfId="785"/>
    <cellStyle name="Тысячи [0] 10" xfId="786"/>
    <cellStyle name="Тысячи [0] 11" xfId="787"/>
    <cellStyle name="Тысячи [0] 2" xfId="788"/>
    <cellStyle name="Тысячи [0] 3" xfId="789"/>
    <cellStyle name="Тысячи [0] 4" xfId="790"/>
    <cellStyle name="Тысячи [0] 5" xfId="791"/>
    <cellStyle name="Тысячи [0] 6" xfId="792"/>
    <cellStyle name="Тысячи [0] 7" xfId="793"/>
    <cellStyle name="Тысячи [0] 8" xfId="794"/>
    <cellStyle name="Тысячи [0] 9" xfId="795"/>
    <cellStyle name="Тысячи [0]_010SN05" xfId="796"/>
    <cellStyle name="Тысячи_010SN05" xfId="797"/>
    <cellStyle name="Финансовый [0] 3" xfId="798"/>
    <cellStyle name="Финансовый 10" xfId="799"/>
    <cellStyle name="Финансовый 11" xfId="800"/>
    <cellStyle name="Финансовый 12" xfId="801"/>
    <cellStyle name="Финансовый 13" xfId="802"/>
    <cellStyle name="Финансовый 14" xfId="803"/>
    <cellStyle name="Финансовый 15" xfId="804"/>
    <cellStyle name="Финансовый 16" xfId="805"/>
    <cellStyle name="Финансовый 17" xfId="806"/>
    <cellStyle name="Финансовый 18" xfId="807"/>
    <cellStyle name="Финансовый 19" xfId="808"/>
    <cellStyle name="Финансовый 19 2" xfId="809"/>
    <cellStyle name="Финансовый 19 3" xfId="810"/>
    <cellStyle name="Финансовый 19 4" xfId="811"/>
    <cellStyle name="Финансовый 2" xfId="812"/>
    <cellStyle name="Финансовый 2 2" xfId="813"/>
    <cellStyle name="Финансовый 2 2 2" xfId="814"/>
    <cellStyle name="Финансовый 2 2 2 2" xfId="815"/>
    <cellStyle name="Финансовый 2 2 2 3" xfId="816"/>
    <cellStyle name="Финансовый 2 2 2 4" xfId="817"/>
    <cellStyle name="Финансовый 2 2 3" xfId="818"/>
    <cellStyle name="Финансовый 2 2 3 2" xfId="819"/>
    <cellStyle name="Финансовый 2 2 4" xfId="820"/>
    <cellStyle name="Финансовый 2 2 4 2" xfId="821"/>
    <cellStyle name="Финансовый 2 2 4 3" xfId="822"/>
    <cellStyle name="Финансовый 2 3" xfId="823"/>
    <cellStyle name="Финансовый 2 3 2" xfId="824"/>
    <cellStyle name="Финансовый 2 3 2 2" xfId="825"/>
    <cellStyle name="Финансовый 2 3 2 3" xfId="826"/>
    <cellStyle name="Финансовый 2 3 3" xfId="827"/>
    <cellStyle name="Финансовый 2 4" xfId="828"/>
    <cellStyle name="Финансовый 2 4 2" xfId="829"/>
    <cellStyle name="Финансовый 2 4 3" xfId="830"/>
    <cellStyle name="Финансовый 2 5" xfId="831"/>
    <cellStyle name="Финансовый 2 5 2" xfId="832"/>
    <cellStyle name="Финансовый 2 5 3" xfId="833"/>
    <cellStyle name="Финансовый 2 6" xfId="834"/>
    <cellStyle name="Финансовый 20" xfId="835"/>
    <cellStyle name="Финансовый 20 2" xfId="836"/>
    <cellStyle name="Финансовый 20 3" xfId="837"/>
    <cellStyle name="Финансовый 21" xfId="838"/>
    <cellStyle name="Финансовый 21 2" xfId="839"/>
    <cellStyle name="Финансовый 22" xfId="840"/>
    <cellStyle name="Финансовый 22 2" xfId="841"/>
    <cellStyle name="Финансовый 23" xfId="842"/>
    <cellStyle name="Финансовый 23 2" xfId="843"/>
    <cellStyle name="Финансовый 24" xfId="844"/>
    <cellStyle name="Финансовый 24 2" xfId="845"/>
    <cellStyle name="Финансовый 25" xfId="846"/>
    <cellStyle name="Финансовый 25 2" xfId="847"/>
    <cellStyle name="Финансовый 26" xfId="848"/>
    <cellStyle name="Финансовый 26 2" xfId="849"/>
    <cellStyle name="Финансовый 27" xfId="850"/>
    <cellStyle name="Финансовый 27 2" xfId="851"/>
    <cellStyle name="Финансовый 27 2 2" xfId="852"/>
    <cellStyle name="Финансовый 27 3" xfId="853"/>
    <cellStyle name="Финансовый 28" xfId="854"/>
    <cellStyle name="Финансовый 28 2" xfId="855"/>
    <cellStyle name="Финансовый 28 2 2" xfId="856"/>
    <cellStyle name="Финансовый 28 3" xfId="857"/>
    <cellStyle name="Финансовый 29" xfId="858"/>
    <cellStyle name="Финансовый 29 2" xfId="859"/>
    <cellStyle name="Финансовый 29 3" xfId="860"/>
    <cellStyle name="Финансовый 3" xfId="861"/>
    <cellStyle name="Финансовый 3 2" xfId="862"/>
    <cellStyle name="Финансовый 3 2 2" xfId="863"/>
    <cellStyle name="Финансовый 3 2 3" xfId="864"/>
    <cellStyle name="Финансовый 3 2 4" xfId="865"/>
    <cellStyle name="Финансовый 3 3" xfId="866"/>
    <cellStyle name="Финансовый 3 3 2" xfId="867"/>
    <cellStyle name="Финансовый 3 3 2 2" xfId="868"/>
    <cellStyle name="Финансовый 3 3 2 3" xfId="869"/>
    <cellStyle name="Финансовый 3 3 2 4" xfId="870"/>
    <cellStyle name="Финансовый 3 4" xfId="871"/>
    <cellStyle name="Финансовый 3 4 2" xfId="872"/>
    <cellStyle name="Финансовый 3 4 3" xfId="873"/>
    <cellStyle name="Финансовый 3 4 4" xfId="874"/>
    <cellStyle name="Финансовый 3 4 4 2" xfId="875"/>
    <cellStyle name="Финансовый 3 4 4 2 2" xfId="876"/>
    <cellStyle name="Финансовый 3 4 4 3" xfId="877"/>
    <cellStyle name="Финансовый 3 5" xfId="878"/>
    <cellStyle name="Финансовый 3 6" xfId="879"/>
    <cellStyle name="Финансовый 3 6 2" xfId="880"/>
    <cellStyle name="Финансовый 3 6 2 2" xfId="881"/>
    <cellStyle name="Финансовый 3 6 2 2 2" xfId="882"/>
    <cellStyle name="Финансовый 3 6 3" xfId="883"/>
    <cellStyle name="Финансовый 3 6 3 2" xfId="884"/>
    <cellStyle name="Финансовый 3 6 3 3" xfId="885"/>
    <cellStyle name="Финансовый 3 6 4" xfId="886"/>
    <cellStyle name="Финансовый 3 6 4 2" xfId="887"/>
    <cellStyle name="Финансовый 3 7" xfId="888"/>
    <cellStyle name="Финансовый 3 7 2" xfId="889"/>
    <cellStyle name="Финансовый 3 7 3" xfId="890"/>
    <cellStyle name="Финансовый 3 7 3 2" xfId="891"/>
    <cellStyle name="Финансовый 3 7 4" xfId="892"/>
    <cellStyle name="Финансовый 3 7 5" xfId="893"/>
    <cellStyle name="Финансовый 3 7 5 2" xfId="894"/>
    <cellStyle name="Финансовый 3 8" xfId="895"/>
    <cellStyle name="Финансовый 3 8 2" xfId="896"/>
    <cellStyle name="Финансовый 30" xfId="897"/>
    <cellStyle name="Финансовый 30 2" xfId="898"/>
    <cellStyle name="Финансовый 30 3" xfId="899"/>
    <cellStyle name="Финансовый 30 3 2" xfId="900"/>
    <cellStyle name="Финансовый 30 4" xfId="901"/>
    <cellStyle name="Финансовый 31" xfId="902"/>
    <cellStyle name="Финансовый 31 2" xfId="903"/>
    <cellStyle name="Финансовый 31 3" xfId="904"/>
    <cellStyle name="Финансовый 31 3 2" xfId="905"/>
    <cellStyle name="Финансовый 31 4" xfId="906"/>
    <cellStyle name="Финансовый 32" xfId="907"/>
    <cellStyle name="Финансовый 32 2" xfId="908"/>
    <cellStyle name="Финансовый 32 3" xfId="909"/>
    <cellStyle name="Финансовый 32 3 2" xfId="910"/>
    <cellStyle name="Финансовый 32 4" xfId="911"/>
    <cellStyle name="Финансовый 33" xfId="912"/>
    <cellStyle name="Финансовый 33 2" xfId="913"/>
    <cellStyle name="Финансовый 33 2 2" xfId="914"/>
    <cellStyle name="Финансовый 33 3" xfId="915"/>
    <cellStyle name="Финансовый 34" xfId="916"/>
    <cellStyle name="Финансовый 34 2" xfId="917"/>
    <cellStyle name="Финансовый 34 2 2" xfId="918"/>
    <cellStyle name="Финансовый 34 3" xfId="919"/>
    <cellStyle name="Финансовый 35" xfId="920"/>
    <cellStyle name="Финансовый 35 2" xfId="921"/>
    <cellStyle name="Финансовый 36" xfId="922"/>
    <cellStyle name="Финансовый 36 2" xfId="923"/>
    <cellStyle name="Финансовый 37" xfId="924"/>
    <cellStyle name="Финансовый 37 2" xfId="925"/>
    <cellStyle name="Финансовый 38" xfId="926"/>
    <cellStyle name="Финансовый 38 2" xfId="927"/>
    <cellStyle name="Финансовый 39" xfId="928"/>
    <cellStyle name="Финансовый 39 2" xfId="929"/>
    <cellStyle name="Финансовый 4" xfId="930"/>
    <cellStyle name="Финансовый 4 2" xfId="931"/>
    <cellStyle name="Финансовый 4 2 2" xfId="932"/>
    <cellStyle name="Финансовый 4 3" xfId="933"/>
    <cellStyle name="Финансовый 4 3 2" xfId="934"/>
    <cellStyle name="Финансовый 4 3 3" xfId="935"/>
    <cellStyle name="Финансовый 4 3 4" xfId="936"/>
    <cellStyle name="Финансовый 4 3 5" xfId="937"/>
    <cellStyle name="Финансовый 4 3 5 2" xfId="938"/>
    <cellStyle name="Финансовый 4 3 5 2 2" xfId="939"/>
    <cellStyle name="Финансовый 4 3 5 3" xfId="940"/>
    <cellStyle name="Финансовый 4 3 6" xfId="941"/>
    <cellStyle name="Финансовый 4 3 6 2" xfId="942"/>
    <cellStyle name="Финансовый 4 4" xfId="943"/>
    <cellStyle name="Финансовый 4 4 2" xfId="944"/>
    <cellStyle name="Финансовый 4 5" xfId="945"/>
    <cellStyle name="Финансовый 4 5 2" xfId="946"/>
    <cellStyle name="Финансовый 40" xfId="947"/>
    <cellStyle name="Финансовый 41" xfId="948"/>
    <cellStyle name="Финансовый 42" xfId="949"/>
    <cellStyle name="Финансовый 43" xfId="950"/>
    <cellStyle name="Финансовый 43 2" xfId="951"/>
    <cellStyle name="Финансовый 44" xfId="952"/>
    <cellStyle name="Финансовый 44 2" xfId="953"/>
    <cellStyle name="Финансовый 45" xfId="954"/>
    <cellStyle name="Финансовый 45 2" xfId="955"/>
    <cellStyle name="Финансовый 46" xfId="956"/>
    <cellStyle name="Финансовый 46 2" xfId="957"/>
    <cellStyle name="Финансовый 47" xfId="958"/>
    <cellStyle name="Финансовый 47 2" xfId="959"/>
    <cellStyle name="Финансовый 5" xfId="960"/>
    <cellStyle name="Финансовый 5 2" xfId="961"/>
    <cellStyle name="Финансовый 5 2 2" xfId="962"/>
    <cellStyle name="Финансовый 5 2 2 2" xfId="963"/>
    <cellStyle name="Финансовый 5 2 2 3" xfId="964"/>
    <cellStyle name="Финансовый 5 2 3" xfId="965"/>
    <cellStyle name="Финансовый 5 3" xfId="966"/>
    <cellStyle name="Финансовый 5 3 2" xfId="967"/>
    <cellStyle name="Финансовый 5 3 3" xfId="968"/>
    <cellStyle name="Финансовый 5 4" xfId="969"/>
    <cellStyle name="Финансовый 6" xfId="970"/>
    <cellStyle name="Финансовый 6 2" xfId="971"/>
    <cellStyle name="Финансовый 6 2 2" xfId="972"/>
    <cellStyle name="Финансовый 6 2 2 2" xfId="973"/>
    <cellStyle name="Финансовый 6 2 2 3" xfId="974"/>
    <cellStyle name="Финансовый 6 2 2 4" xfId="975"/>
    <cellStyle name="Финансовый 6 2 3" xfId="976"/>
    <cellStyle name="Финансовый 6 2 3 2" xfId="977"/>
    <cellStyle name="Финансовый 6 2 3 3" xfId="978"/>
    <cellStyle name="Финансовый 6 2 4" xfId="979"/>
    <cellStyle name="Финансовый 6 2 5" xfId="980"/>
    <cellStyle name="Финансовый 6 3" xfId="981"/>
    <cellStyle name="Финансовый 6 3 2" xfId="982"/>
    <cellStyle name="Финансовый 6 3 3" xfId="983"/>
    <cellStyle name="Финансовый 6 4" xfId="984"/>
    <cellStyle name="Финансовый 6 4 2" xfId="985"/>
    <cellStyle name="Финансовый 6 4 3" xfId="986"/>
    <cellStyle name="Финансовый 6 5" xfId="987"/>
    <cellStyle name="Финансовый 7" xfId="988"/>
    <cellStyle name="Финансовый 7 2" xfId="989"/>
    <cellStyle name="Финансовый 7 2 2" xfId="990"/>
    <cellStyle name="Финансовый 7 2 2 2" xfId="991"/>
    <cellStyle name="Финансовый 7 2 3" xfId="992"/>
    <cellStyle name="Финансовый 7 2 4" xfId="993"/>
    <cellStyle name="Финансовый 7 3" xfId="994"/>
    <cellStyle name="Финансовый 7 4" xfId="995"/>
    <cellStyle name="Финансовый 7 5" xfId="996"/>
    <cellStyle name="Финансовый 7 5 2" xfId="997"/>
    <cellStyle name="Финансовый 7 5 2 2" xfId="998"/>
    <cellStyle name="Финансовый 7 5 3" xfId="999"/>
    <cellStyle name="Финансовый 7 6" xfId="1000"/>
    <cellStyle name="Финансовый 8" xfId="1001"/>
    <cellStyle name="Финансовый 9" xfId="1002"/>
    <cellStyle name="Хороший 2" xfId="1003"/>
    <cellStyle name="Хороший 2 2" xfId="1004"/>
    <cellStyle name="Хороший 2 2 2" xfId="1005"/>
    <cellStyle name="Цена" xfId="1006"/>
    <cellStyle name="Џђћ–…ќ’ќ›‰" xfId="1007"/>
    <cellStyle name="Џђћ–…ќ’ќ›‰ 2" xfId="1008"/>
    <cellStyle name="Џђћ–…ќ’ќ›‰ 2 2" xfId="100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tabSelected="1" topLeftCell="A10" zoomScale="70" zoomScaleNormal="70" workbookViewId="0">
      <selection activeCell="A20" sqref="A20:Y20"/>
    </sheetView>
  </sheetViews>
  <sheetFormatPr defaultRowHeight="12.75"/>
  <cols>
    <col min="1" max="1" width="5.5703125" style="1" customWidth="1"/>
    <col min="2" max="2" width="14.28515625" style="1" customWidth="1"/>
    <col min="3" max="3" width="13.85546875" style="1" customWidth="1"/>
    <col min="4" max="4" width="21.5703125" style="1" customWidth="1"/>
    <col min="5" max="5" width="21.42578125" style="1" customWidth="1"/>
    <col min="6" max="6" width="18.5703125" style="1" customWidth="1"/>
    <col min="7" max="7" width="7.85546875" style="1" customWidth="1"/>
    <col min="8" max="8" width="9.28515625" style="1" customWidth="1"/>
    <col min="9" max="9" width="13" style="1" customWidth="1"/>
    <col min="10" max="10" width="14.42578125" style="1" customWidth="1"/>
    <col min="11" max="11" width="10.42578125" style="1" customWidth="1"/>
    <col min="12" max="12" width="12.42578125" style="1" customWidth="1"/>
    <col min="13" max="13" width="9.140625" style="1" customWidth="1"/>
    <col min="14" max="19" width="16.28515625" style="1" customWidth="1"/>
    <col min="20" max="20" width="11.7109375" style="1" customWidth="1"/>
    <col min="21" max="21" width="16.85546875" style="1" customWidth="1"/>
    <col min="22" max="22" width="18.85546875" style="1" customWidth="1"/>
    <col min="23" max="23" width="10.7109375" style="1" customWidth="1"/>
    <col min="24" max="24" width="8.7109375" style="1" customWidth="1"/>
    <col min="25" max="25" width="12.42578125" style="1" customWidth="1"/>
    <col min="26" max="16384" width="9.140625" style="1"/>
  </cols>
  <sheetData>
    <row r="1" spans="1:25">
      <c r="D1" s="18"/>
      <c r="E1" s="18"/>
      <c r="F1" s="18"/>
      <c r="G1" s="18"/>
      <c r="H1" s="18"/>
      <c r="I1" s="18"/>
      <c r="J1" s="18"/>
      <c r="K1" s="18"/>
      <c r="M1" s="18"/>
      <c r="T1" s="18"/>
      <c r="V1" s="19"/>
      <c r="W1" s="19"/>
      <c r="X1" s="19"/>
    </row>
    <row r="2" spans="1:25">
      <c r="V2" s="20"/>
      <c r="W2" s="20"/>
      <c r="X2" s="20"/>
      <c r="Y2" s="18"/>
    </row>
    <row r="3" spans="1:25" ht="14.25" customHeight="1">
      <c r="I3" s="20"/>
      <c r="J3" s="20"/>
      <c r="K3" s="20"/>
      <c r="M3" s="21"/>
      <c r="N3" s="21"/>
      <c r="O3" s="21"/>
      <c r="P3" s="21"/>
      <c r="Q3" s="21"/>
      <c r="R3" s="21"/>
      <c r="S3" s="21"/>
      <c r="T3" s="22"/>
      <c r="U3" s="40"/>
      <c r="V3" s="40"/>
      <c r="W3" s="40"/>
      <c r="X3" s="23"/>
      <c r="Y3" s="23"/>
    </row>
    <row r="4" spans="1:25" ht="14.25" customHeight="1">
      <c r="I4" s="20"/>
      <c r="J4" s="20"/>
      <c r="K4" s="20"/>
      <c r="M4" s="21"/>
      <c r="N4" s="21"/>
      <c r="O4" s="21"/>
      <c r="P4" s="21"/>
      <c r="Q4" s="21"/>
      <c r="R4" s="21"/>
      <c r="S4" s="21"/>
      <c r="T4" s="22"/>
      <c r="U4" s="40"/>
      <c r="V4" s="40"/>
      <c r="W4" s="40"/>
      <c r="X4" s="23"/>
      <c r="Y4" s="23"/>
    </row>
    <row r="5" spans="1:25" ht="14.25" customHeight="1">
      <c r="I5" s="20"/>
      <c r="J5" s="20"/>
      <c r="K5" s="20"/>
      <c r="M5" s="21"/>
      <c r="N5" s="21"/>
      <c r="O5" s="21"/>
      <c r="P5" s="21"/>
      <c r="Q5" s="21"/>
      <c r="R5" s="21"/>
      <c r="S5" s="21"/>
      <c r="T5" s="22"/>
      <c r="U5" s="40"/>
      <c r="V5" s="40"/>
      <c r="W5" s="40"/>
      <c r="X5" s="23"/>
      <c r="Y5" s="23"/>
    </row>
    <row r="6" spans="1:25" ht="14.25" customHeight="1">
      <c r="I6" s="20"/>
      <c r="J6" s="20"/>
      <c r="K6" s="20"/>
      <c r="M6" s="21"/>
      <c r="N6" s="21"/>
      <c r="O6" s="21"/>
      <c r="P6" s="21"/>
      <c r="Q6" s="21"/>
      <c r="R6" s="21"/>
      <c r="S6" s="21"/>
      <c r="T6" s="22"/>
      <c r="U6" s="40"/>
      <c r="V6" s="40"/>
      <c r="W6" s="40"/>
      <c r="X6" s="23"/>
      <c r="Y6" s="23"/>
    </row>
    <row r="7" spans="1:25" ht="14.25" customHeight="1">
      <c r="I7" s="20"/>
      <c r="J7" s="20"/>
      <c r="K7" s="20"/>
      <c r="M7" s="22"/>
      <c r="N7" s="22"/>
      <c r="O7" s="22"/>
      <c r="P7" s="22"/>
      <c r="Q7" s="22"/>
      <c r="R7" s="22"/>
      <c r="S7" s="22"/>
      <c r="T7" s="22"/>
      <c r="U7" s="40"/>
      <c r="V7" s="40"/>
      <c r="W7" s="40"/>
      <c r="X7" s="23"/>
      <c r="Y7" s="23"/>
    </row>
    <row r="8" spans="1:25">
      <c r="I8" s="20"/>
      <c r="J8" s="20"/>
      <c r="K8" s="20"/>
      <c r="M8" s="22"/>
      <c r="N8" s="22"/>
      <c r="O8" s="22"/>
      <c r="P8" s="22"/>
      <c r="Q8" s="22"/>
      <c r="R8" s="22"/>
      <c r="S8" s="22"/>
      <c r="T8" s="22"/>
      <c r="U8" s="40"/>
      <c r="V8" s="40"/>
      <c r="W8" s="40"/>
      <c r="X8" s="23"/>
      <c r="Y8" s="23"/>
    </row>
    <row r="9" spans="1:25">
      <c r="C9" s="58" t="s">
        <v>208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24"/>
    </row>
    <row r="10" spans="1:25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4"/>
    </row>
    <row r="11" spans="1:25" ht="18" customHeight="1" thickBot="1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5" ht="21" customHeight="1" thickBot="1">
      <c r="A12" s="59" t="s">
        <v>0</v>
      </c>
      <c r="B12" s="59" t="s">
        <v>23</v>
      </c>
      <c r="C12" s="59" t="s">
        <v>36</v>
      </c>
      <c r="D12" s="59" t="s">
        <v>24</v>
      </c>
      <c r="E12" s="59" t="s">
        <v>56</v>
      </c>
      <c r="F12" s="59" t="s">
        <v>37</v>
      </c>
      <c r="G12" s="59" t="s">
        <v>1</v>
      </c>
      <c r="H12" s="59" t="s">
        <v>49</v>
      </c>
      <c r="I12" s="59" t="s">
        <v>2</v>
      </c>
      <c r="J12" s="59" t="s">
        <v>3</v>
      </c>
      <c r="K12" s="59" t="s">
        <v>40</v>
      </c>
      <c r="L12" s="59" t="s">
        <v>27</v>
      </c>
      <c r="M12" s="59" t="s">
        <v>4</v>
      </c>
      <c r="N12" s="63" t="s">
        <v>71</v>
      </c>
      <c r="O12" s="63"/>
      <c r="P12" s="63"/>
      <c r="Q12" s="63"/>
      <c r="R12" s="54"/>
      <c r="S12" s="54"/>
      <c r="T12" s="59" t="s">
        <v>5</v>
      </c>
      <c r="U12" s="59" t="s">
        <v>26</v>
      </c>
      <c r="V12" s="59" t="s">
        <v>6</v>
      </c>
      <c r="W12" s="59" t="s">
        <v>39</v>
      </c>
      <c r="X12" s="59" t="s">
        <v>52</v>
      </c>
      <c r="Y12" s="59" t="s">
        <v>7</v>
      </c>
    </row>
    <row r="13" spans="1:25" ht="65.45" customHeight="1" thickBot="1">
      <c r="A13" s="60"/>
      <c r="B13" s="60"/>
      <c r="C13" s="60"/>
      <c r="D13" s="60"/>
      <c r="E13" s="60"/>
      <c r="F13" s="61"/>
      <c r="G13" s="60"/>
      <c r="H13" s="60"/>
      <c r="I13" s="60"/>
      <c r="J13" s="60"/>
      <c r="K13" s="60"/>
      <c r="L13" s="60"/>
      <c r="M13" s="60"/>
      <c r="N13" s="41" t="s">
        <v>59</v>
      </c>
      <c r="O13" s="41" t="s">
        <v>60</v>
      </c>
      <c r="P13" s="41" t="s">
        <v>61</v>
      </c>
      <c r="Q13" s="41" t="s">
        <v>75</v>
      </c>
      <c r="R13" s="41" t="s">
        <v>203</v>
      </c>
      <c r="S13" s="41" t="s">
        <v>202</v>
      </c>
      <c r="T13" s="60"/>
      <c r="U13" s="60"/>
      <c r="V13" s="61"/>
      <c r="W13" s="61"/>
      <c r="X13" s="61"/>
      <c r="Y13" s="61"/>
    </row>
    <row r="14" spans="1:25" s="25" customFormat="1" ht="12.75" customHeight="1" thickBot="1">
      <c r="A14" s="42">
        <v>1</v>
      </c>
      <c r="B14" s="43">
        <v>2</v>
      </c>
      <c r="C14" s="43">
        <v>3</v>
      </c>
      <c r="D14" s="43">
        <v>4</v>
      </c>
      <c r="E14" s="43">
        <v>5</v>
      </c>
      <c r="F14" s="43">
        <v>6</v>
      </c>
      <c r="G14" s="43">
        <v>7</v>
      </c>
      <c r="H14" s="43">
        <v>8</v>
      </c>
      <c r="I14" s="43">
        <v>9</v>
      </c>
      <c r="J14" s="43">
        <v>10</v>
      </c>
      <c r="K14" s="43">
        <v>11</v>
      </c>
      <c r="L14" s="43">
        <v>12</v>
      </c>
      <c r="M14" s="43">
        <v>13</v>
      </c>
      <c r="N14" s="62"/>
      <c r="O14" s="62"/>
      <c r="P14" s="62"/>
      <c r="Q14" s="62"/>
      <c r="R14" s="53"/>
      <c r="S14" s="53"/>
      <c r="T14" s="43">
        <v>15</v>
      </c>
      <c r="U14" s="43">
        <v>16</v>
      </c>
      <c r="V14" s="43">
        <v>17</v>
      </c>
      <c r="W14" s="43">
        <v>18</v>
      </c>
      <c r="X14" s="43">
        <v>19</v>
      </c>
      <c r="Y14" s="43">
        <v>20</v>
      </c>
    </row>
    <row r="15" spans="1:25">
      <c r="A15" s="26" t="s">
        <v>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8"/>
      <c r="W15" s="28"/>
      <c r="X15" s="28"/>
      <c r="Y15" s="29"/>
    </row>
    <row r="16" spans="1:25" ht="89.25">
      <c r="A16" s="6" t="s">
        <v>219</v>
      </c>
      <c r="B16" s="39" t="s">
        <v>76</v>
      </c>
      <c r="C16" s="39" t="s">
        <v>194</v>
      </c>
      <c r="D16" s="7" t="s">
        <v>195</v>
      </c>
      <c r="E16" s="7" t="s">
        <v>196</v>
      </c>
      <c r="F16" s="7" t="s">
        <v>197</v>
      </c>
      <c r="G16" s="55" t="s">
        <v>62</v>
      </c>
      <c r="H16" s="55">
        <v>90</v>
      </c>
      <c r="I16" s="55" t="s">
        <v>199</v>
      </c>
      <c r="J16" s="7" t="s">
        <v>198</v>
      </c>
      <c r="K16" s="7" t="s">
        <v>200</v>
      </c>
      <c r="L16" s="7" t="s">
        <v>82</v>
      </c>
      <c r="M16" s="7" t="s">
        <v>201</v>
      </c>
      <c r="N16" s="7"/>
      <c r="O16" s="7"/>
      <c r="P16" s="7"/>
      <c r="Q16" s="56">
        <v>1000000</v>
      </c>
      <c r="R16" s="56">
        <v>1070000</v>
      </c>
      <c r="S16" s="56">
        <v>1144900</v>
      </c>
      <c r="T16" s="55">
        <v>18</v>
      </c>
      <c r="U16" s="56">
        <f>S16+R16+Q16</f>
        <v>3214900</v>
      </c>
      <c r="V16" s="55">
        <f>U16*1.12</f>
        <v>3600688.0000000005</v>
      </c>
      <c r="W16" s="7"/>
      <c r="X16" s="7" t="s">
        <v>204</v>
      </c>
      <c r="Y16" s="7"/>
    </row>
    <row r="17" spans="1:25">
      <c r="A17" s="30" t="s">
        <v>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32"/>
      <c r="X17" s="32"/>
      <c r="Y17" s="17"/>
    </row>
    <row r="18" spans="1:25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32"/>
      <c r="X18" s="32"/>
      <c r="Y18" s="17"/>
    </row>
    <row r="19" spans="1:25" ht="63.75">
      <c r="A19" s="6" t="s">
        <v>65</v>
      </c>
      <c r="B19" s="7" t="s">
        <v>76</v>
      </c>
      <c r="C19" s="44" t="s">
        <v>63</v>
      </c>
      <c r="D19" s="44" t="s">
        <v>68</v>
      </c>
      <c r="E19" s="44" t="s">
        <v>64</v>
      </c>
      <c r="F19" s="44" t="s">
        <v>70</v>
      </c>
      <c r="G19" s="5" t="s">
        <v>62</v>
      </c>
      <c r="H19" s="5">
        <v>80</v>
      </c>
      <c r="I19" s="5" t="s">
        <v>69</v>
      </c>
      <c r="J19" s="5" t="s">
        <v>66</v>
      </c>
      <c r="K19" s="8"/>
      <c r="L19" s="3" t="s">
        <v>67</v>
      </c>
      <c r="M19" s="8"/>
      <c r="N19" s="4">
        <v>12000000</v>
      </c>
      <c r="O19" s="4">
        <v>12840000</v>
      </c>
      <c r="P19" s="4">
        <v>13738000</v>
      </c>
      <c r="Q19" s="4"/>
      <c r="R19" s="4"/>
      <c r="S19" s="4"/>
      <c r="T19" s="8"/>
      <c r="U19" s="4">
        <v>0</v>
      </c>
      <c r="V19" s="4">
        <f t="shared" ref="V19:V66" si="0">U19*1.12</f>
        <v>0</v>
      </c>
      <c r="W19" s="15"/>
      <c r="X19" s="16" t="s">
        <v>84</v>
      </c>
      <c r="Y19" s="5" t="s">
        <v>73</v>
      </c>
    </row>
    <row r="20" spans="1:25" ht="63.75">
      <c r="A20" s="6" t="s">
        <v>72</v>
      </c>
      <c r="B20" s="7" t="s">
        <v>77</v>
      </c>
      <c r="C20" s="44" t="s">
        <v>63</v>
      </c>
      <c r="D20" s="44" t="s">
        <v>68</v>
      </c>
      <c r="E20" s="44" t="s">
        <v>64</v>
      </c>
      <c r="F20" s="44" t="s">
        <v>70</v>
      </c>
      <c r="G20" s="5" t="s">
        <v>62</v>
      </c>
      <c r="H20" s="5">
        <v>80</v>
      </c>
      <c r="I20" s="5" t="s">
        <v>74</v>
      </c>
      <c r="J20" s="5" t="s">
        <v>66</v>
      </c>
      <c r="K20" s="8"/>
      <c r="L20" s="3" t="s">
        <v>67</v>
      </c>
      <c r="M20" s="8"/>
      <c r="N20" s="4">
        <v>12000000</v>
      </c>
      <c r="O20" s="4">
        <v>12840000</v>
      </c>
      <c r="P20" s="4">
        <v>13738000</v>
      </c>
      <c r="Q20" s="4"/>
      <c r="R20" s="4"/>
      <c r="S20" s="4"/>
      <c r="T20" s="8"/>
      <c r="U20" s="4">
        <f>N20+O20+Q20+P20</f>
        <v>38578000</v>
      </c>
      <c r="V20" s="4">
        <f t="shared" si="0"/>
        <v>43207360.000000007</v>
      </c>
      <c r="W20" s="15"/>
      <c r="X20" s="16" t="s">
        <v>84</v>
      </c>
      <c r="Y20" s="17"/>
    </row>
    <row r="21" spans="1:25" ht="116.25" customHeight="1">
      <c r="A21" s="6" t="s">
        <v>85</v>
      </c>
      <c r="B21" s="7" t="s">
        <v>76</v>
      </c>
      <c r="C21" s="44" t="s">
        <v>121</v>
      </c>
      <c r="D21" s="45" t="s">
        <v>120</v>
      </c>
      <c r="E21" s="45" t="s">
        <v>120</v>
      </c>
      <c r="F21" s="45" t="s">
        <v>79</v>
      </c>
      <c r="G21" s="5" t="s">
        <v>153</v>
      </c>
      <c r="H21" s="5">
        <v>50</v>
      </c>
      <c r="I21" s="5" t="s">
        <v>81</v>
      </c>
      <c r="J21" s="5" t="s">
        <v>80</v>
      </c>
      <c r="K21" s="8"/>
      <c r="L21" s="3" t="s">
        <v>82</v>
      </c>
      <c r="M21" s="8"/>
      <c r="N21" s="4"/>
      <c r="O21" s="4">
        <v>31900000</v>
      </c>
      <c r="P21" s="4">
        <v>34800000</v>
      </c>
      <c r="Q21" s="4">
        <v>34800000</v>
      </c>
      <c r="R21" s="4"/>
      <c r="S21" s="4"/>
      <c r="T21" s="8"/>
      <c r="U21" s="4">
        <f>SUM(N21:Q21)</f>
        <v>101500000</v>
      </c>
      <c r="V21" s="4">
        <f t="shared" si="0"/>
        <v>113680000.00000001</v>
      </c>
      <c r="W21" s="15"/>
      <c r="X21" s="16" t="s">
        <v>83</v>
      </c>
      <c r="Y21" s="17"/>
    </row>
    <row r="22" spans="1:25" ht="57" customHeight="1">
      <c r="A22" s="6" t="s">
        <v>89</v>
      </c>
      <c r="B22" s="7" t="s">
        <v>76</v>
      </c>
      <c r="C22" s="44" t="s">
        <v>86</v>
      </c>
      <c r="D22" s="44" t="s">
        <v>87</v>
      </c>
      <c r="E22" s="44" t="s">
        <v>87</v>
      </c>
      <c r="F22" s="7" t="s">
        <v>88</v>
      </c>
      <c r="G22" s="5" t="s">
        <v>153</v>
      </c>
      <c r="H22" s="5">
        <v>80</v>
      </c>
      <c r="I22" s="5" t="s">
        <v>81</v>
      </c>
      <c r="J22" s="5" t="s">
        <v>80</v>
      </c>
      <c r="K22" s="8"/>
      <c r="L22" s="3" t="s">
        <v>82</v>
      </c>
      <c r="M22" s="8"/>
      <c r="N22" s="4"/>
      <c r="O22" s="4">
        <v>102826500</v>
      </c>
      <c r="P22" s="4">
        <v>116497500</v>
      </c>
      <c r="Q22" s="4">
        <v>116497500</v>
      </c>
      <c r="R22" s="4"/>
      <c r="S22" s="4"/>
      <c r="T22" s="8"/>
      <c r="U22" s="4">
        <f>SUM(N22:Q22)</f>
        <v>335821500</v>
      </c>
      <c r="V22" s="4">
        <f t="shared" si="0"/>
        <v>376120080.00000006</v>
      </c>
      <c r="W22" s="15"/>
      <c r="X22" s="16" t="s">
        <v>83</v>
      </c>
      <c r="Y22" s="17"/>
    </row>
    <row r="23" spans="1:25" ht="57" customHeight="1">
      <c r="A23" s="6" t="s">
        <v>78</v>
      </c>
      <c r="B23" s="7" t="s">
        <v>76</v>
      </c>
      <c r="C23" s="44" t="s">
        <v>92</v>
      </c>
      <c r="D23" s="44" t="s">
        <v>93</v>
      </c>
      <c r="E23" s="44" t="s">
        <v>94</v>
      </c>
      <c r="F23" s="44" t="s">
        <v>95</v>
      </c>
      <c r="G23" s="64" t="s">
        <v>153</v>
      </c>
      <c r="H23" s="65">
        <v>80</v>
      </c>
      <c r="I23" s="5" t="s">
        <v>81</v>
      </c>
      <c r="J23" s="5" t="s">
        <v>80</v>
      </c>
      <c r="K23" s="5" t="s">
        <v>211</v>
      </c>
      <c r="L23" s="5" t="s">
        <v>212</v>
      </c>
      <c r="M23" s="5" t="s">
        <v>211</v>
      </c>
      <c r="N23" s="5" t="s">
        <v>211</v>
      </c>
      <c r="O23" s="5">
        <v>0</v>
      </c>
      <c r="P23" s="5">
        <v>0</v>
      </c>
      <c r="Q23" s="5">
        <v>0</v>
      </c>
      <c r="R23" s="5" t="s">
        <v>211</v>
      </c>
      <c r="S23" s="5" t="s">
        <v>211</v>
      </c>
      <c r="T23" s="5" t="s">
        <v>211</v>
      </c>
      <c r="U23" s="5" t="s">
        <v>211</v>
      </c>
      <c r="V23" s="5" t="s">
        <v>211</v>
      </c>
      <c r="W23" s="5" t="s">
        <v>211</v>
      </c>
      <c r="X23" s="5" t="s">
        <v>213</v>
      </c>
      <c r="Y23" s="5" t="s">
        <v>221</v>
      </c>
    </row>
    <row r="24" spans="1:25" ht="57" customHeight="1">
      <c r="A24" s="6" t="s">
        <v>222</v>
      </c>
      <c r="B24" s="7" t="s">
        <v>76</v>
      </c>
      <c r="C24" s="44" t="s">
        <v>92</v>
      </c>
      <c r="D24" s="44" t="s">
        <v>93</v>
      </c>
      <c r="E24" s="44" t="s">
        <v>94</v>
      </c>
      <c r="F24" s="44" t="s">
        <v>95</v>
      </c>
      <c r="G24" s="64" t="s">
        <v>153</v>
      </c>
      <c r="H24" s="65">
        <v>80</v>
      </c>
      <c r="I24" s="5" t="s">
        <v>81</v>
      </c>
      <c r="J24" s="5" t="s">
        <v>80</v>
      </c>
      <c r="K24" s="5" t="s">
        <v>211</v>
      </c>
      <c r="L24" s="5" t="s">
        <v>212</v>
      </c>
      <c r="M24" s="5" t="s">
        <v>211</v>
      </c>
      <c r="N24" s="5" t="s">
        <v>211</v>
      </c>
      <c r="O24" s="5">
        <v>0</v>
      </c>
      <c r="P24" s="5">
        <v>0</v>
      </c>
      <c r="Q24" s="5">
        <v>0</v>
      </c>
      <c r="R24" s="5" t="s">
        <v>211</v>
      </c>
      <c r="S24" s="5" t="s">
        <v>211</v>
      </c>
      <c r="T24" s="5" t="s">
        <v>211</v>
      </c>
      <c r="U24" s="5">
        <v>0</v>
      </c>
      <c r="V24" s="5">
        <v>0</v>
      </c>
      <c r="W24" s="5" t="s">
        <v>211</v>
      </c>
      <c r="X24" s="5" t="s">
        <v>213</v>
      </c>
      <c r="Y24" s="5" t="s">
        <v>221</v>
      </c>
    </row>
    <row r="25" spans="1:25" ht="82.5" customHeight="1">
      <c r="A25" s="6" t="s">
        <v>90</v>
      </c>
      <c r="B25" s="7" t="s">
        <v>76</v>
      </c>
      <c r="C25" s="46" t="s">
        <v>96</v>
      </c>
      <c r="D25" s="46" t="s">
        <v>97</v>
      </c>
      <c r="E25" s="46" t="s">
        <v>97</v>
      </c>
      <c r="F25" s="46" t="s">
        <v>98</v>
      </c>
      <c r="G25" s="5" t="s">
        <v>153</v>
      </c>
      <c r="H25" s="5">
        <v>80</v>
      </c>
      <c r="I25" s="5" t="s">
        <v>81</v>
      </c>
      <c r="J25" s="5" t="s">
        <v>80</v>
      </c>
      <c r="K25" s="8"/>
      <c r="L25" s="3" t="s">
        <v>82</v>
      </c>
      <c r="M25" s="8"/>
      <c r="N25" s="4"/>
      <c r="O25" s="4">
        <v>32000000</v>
      </c>
      <c r="P25" s="4">
        <v>38400000</v>
      </c>
      <c r="Q25" s="4">
        <v>38400000</v>
      </c>
      <c r="R25" s="4"/>
      <c r="S25" s="4"/>
      <c r="T25" s="8"/>
      <c r="U25" s="4">
        <v>0</v>
      </c>
      <c r="V25" s="4">
        <f t="shared" si="0"/>
        <v>0</v>
      </c>
      <c r="W25" s="15"/>
      <c r="X25" s="16" t="s">
        <v>83</v>
      </c>
      <c r="Y25" s="5" t="s">
        <v>156</v>
      </c>
    </row>
    <row r="26" spans="1:25" ht="82.5" customHeight="1">
      <c r="A26" s="6" t="s">
        <v>154</v>
      </c>
      <c r="B26" s="7" t="s">
        <v>76</v>
      </c>
      <c r="C26" s="46" t="s">
        <v>96</v>
      </c>
      <c r="D26" s="46" t="s">
        <v>97</v>
      </c>
      <c r="E26" s="46" t="s">
        <v>97</v>
      </c>
      <c r="F26" s="46" t="s">
        <v>98</v>
      </c>
      <c r="G26" s="5" t="s">
        <v>153</v>
      </c>
      <c r="H26" s="5">
        <v>80</v>
      </c>
      <c r="I26" s="5" t="s">
        <v>155</v>
      </c>
      <c r="J26" s="5" t="s">
        <v>80</v>
      </c>
      <c r="K26" s="8"/>
      <c r="L26" s="3" t="s">
        <v>82</v>
      </c>
      <c r="M26" s="8"/>
      <c r="N26" s="4"/>
      <c r="O26" s="4">
        <v>27200000</v>
      </c>
      <c r="P26" s="4">
        <v>38400000</v>
      </c>
      <c r="Q26" s="4">
        <v>38400000</v>
      </c>
      <c r="R26" s="4"/>
      <c r="S26" s="4"/>
      <c r="T26" s="8"/>
      <c r="U26" s="4">
        <f>SUM(N26:Q26)</f>
        <v>104000000</v>
      </c>
      <c r="V26" s="4">
        <f t="shared" si="0"/>
        <v>116480000.00000001</v>
      </c>
      <c r="W26" s="15"/>
      <c r="X26" s="16" t="s">
        <v>83</v>
      </c>
      <c r="Y26" s="17"/>
    </row>
    <row r="27" spans="1:25" ht="83.25" customHeight="1">
      <c r="A27" s="6" t="s">
        <v>91</v>
      </c>
      <c r="B27" s="7" t="s">
        <v>76</v>
      </c>
      <c r="C27" s="44" t="s">
        <v>99</v>
      </c>
      <c r="D27" s="44" t="s">
        <v>100</v>
      </c>
      <c r="E27" s="44" t="s">
        <v>100</v>
      </c>
      <c r="F27" s="44" t="s">
        <v>101</v>
      </c>
      <c r="G27" s="5" t="s">
        <v>153</v>
      </c>
      <c r="H27" s="5">
        <v>80</v>
      </c>
      <c r="I27" s="5" t="s">
        <v>102</v>
      </c>
      <c r="J27" s="5" t="s">
        <v>80</v>
      </c>
      <c r="K27" s="8"/>
      <c r="L27" s="3" t="s">
        <v>82</v>
      </c>
      <c r="M27" s="8"/>
      <c r="N27" s="4"/>
      <c r="O27" s="4">
        <v>18000000</v>
      </c>
      <c r="P27" s="4">
        <v>18000000</v>
      </c>
      <c r="Q27" s="4">
        <v>18000000</v>
      </c>
      <c r="R27" s="4"/>
      <c r="S27" s="4"/>
      <c r="T27" s="8"/>
      <c r="U27" s="4">
        <v>0</v>
      </c>
      <c r="V27" s="4">
        <f t="shared" si="0"/>
        <v>0</v>
      </c>
      <c r="W27" s="15"/>
      <c r="X27" s="16" t="s">
        <v>83</v>
      </c>
      <c r="Y27" s="5" t="s">
        <v>73</v>
      </c>
    </row>
    <row r="28" spans="1:25" ht="83.25" customHeight="1">
      <c r="A28" s="6" t="s">
        <v>157</v>
      </c>
      <c r="B28" s="7" t="s">
        <v>76</v>
      </c>
      <c r="C28" s="44" t="s">
        <v>99</v>
      </c>
      <c r="D28" s="44" t="s">
        <v>100</v>
      </c>
      <c r="E28" s="44" t="s">
        <v>100</v>
      </c>
      <c r="F28" s="44" t="s">
        <v>101</v>
      </c>
      <c r="G28" s="5" t="s">
        <v>153</v>
      </c>
      <c r="H28" s="5">
        <v>80</v>
      </c>
      <c r="I28" s="5" t="s">
        <v>155</v>
      </c>
      <c r="J28" s="5" t="s">
        <v>80</v>
      </c>
      <c r="K28" s="8"/>
      <c r="L28" s="3" t="s">
        <v>82</v>
      </c>
      <c r="M28" s="8"/>
      <c r="N28" s="4"/>
      <c r="O28" s="4">
        <v>18000000</v>
      </c>
      <c r="P28" s="4">
        <v>18000000</v>
      </c>
      <c r="Q28" s="4">
        <v>18000000</v>
      </c>
      <c r="R28" s="4"/>
      <c r="S28" s="4"/>
      <c r="T28" s="8"/>
      <c r="U28" s="4">
        <v>0</v>
      </c>
      <c r="V28" s="4">
        <f t="shared" si="0"/>
        <v>0</v>
      </c>
      <c r="W28" s="15"/>
      <c r="X28" s="16" t="s">
        <v>83</v>
      </c>
      <c r="Y28" s="5" t="s">
        <v>73</v>
      </c>
    </row>
    <row r="29" spans="1:25" ht="83.25" customHeight="1">
      <c r="A29" s="6" t="s">
        <v>168</v>
      </c>
      <c r="B29" s="7" t="s">
        <v>76</v>
      </c>
      <c r="C29" s="44" t="s">
        <v>99</v>
      </c>
      <c r="D29" s="44" t="s">
        <v>100</v>
      </c>
      <c r="E29" s="44" t="s">
        <v>100</v>
      </c>
      <c r="F29" s="44" t="s">
        <v>101</v>
      </c>
      <c r="G29" s="5" t="s">
        <v>153</v>
      </c>
      <c r="H29" s="5">
        <v>80</v>
      </c>
      <c r="I29" s="5" t="s">
        <v>169</v>
      </c>
      <c r="J29" s="5" t="s">
        <v>80</v>
      </c>
      <c r="K29" s="8"/>
      <c r="L29" s="3" t="s">
        <v>82</v>
      </c>
      <c r="M29" s="8"/>
      <c r="N29" s="4"/>
      <c r="O29" s="4">
        <v>18000000</v>
      </c>
      <c r="P29" s="4">
        <v>18000000</v>
      </c>
      <c r="Q29" s="4">
        <v>18000000</v>
      </c>
      <c r="R29" s="4"/>
      <c r="S29" s="4"/>
      <c r="T29" s="8"/>
      <c r="U29" s="4">
        <v>0</v>
      </c>
      <c r="V29" s="4">
        <f t="shared" si="0"/>
        <v>0</v>
      </c>
      <c r="W29" s="15"/>
      <c r="X29" s="16" t="s">
        <v>83</v>
      </c>
      <c r="Y29" s="5" t="s">
        <v>177</v>
      </c>
    </row>
    <row r="30" spans="1:25" ht="83.25" customHeight="1">
      <c r="A30" s="6" t="s">
        <v>176</v>
      </c>
      <c r="B30" s="7" t="s">
        <v>76</v>
      </c>
      <c r="C30" s="44" t="s">
        <v>99</v>
      </c>
      <c r="D30" s="44" t="s">
        <v>100</v>
      </c>
      <c r="E30" s="44" t="s">
        <v>100</v>
      </c>
      <c r="F30" s="44" t="s">
        <v>101</v>
      </c>
      <c r="G30" s="5" t="s">
        <v>153</v>
      </c>
      <c r="H30" s="5">
        <v>80</v>
      </c>
      <c r="I30" s="5" t="s">
        <v>169</v>
      </c>
      <c r="J30" s="5" t="s">
        <v>80</v>
      </c>
      <c r="K30" s="8"/>
      <c r="L30" s="3" t="s">
        <v>82</v>
      </c>
      <c r="M30" s="8"/>
      <c r="N30" s="4"/>
      <c r="O30" s="4">
        <v>10246254</v>
      </c>
      <c r="P30" s="4">
        <v>18000000</v>
      </c>
      <c r="Q30" s="4">
        <v>18000000</v>
      </c>
      <c r="R30" s="4"/>
      <c r="S30" s="4"/>
      <c r="T30" s="8"/>
      <c r="U30" s="4">
        <v>0</v>
      </c>
      <c r="V30" s="4">
        <f t="shared" si="0"/>
        <v>0</v>
      </c>
      <c r="W30" s="15"/>
      <c r="X30" s="16" t="s">
        <v>83</v>
      </c>
      <c r="Y30" s="5" t="s">
        <v>73</v>
      </c>
    </row>
    <row r="31" spans="1:25" ht="83.25" customHeight="1">
      <c r="A31" s="6" t="s">
        <v>178</v>
      </c>
      <c r="B31" s="7" t="s">
        <v>76</v>
      </c>
      <c r="C31" s="44" t="s">
        <v>99</v>
      </c>
      <c r="D31" s="44" t="s">
        <v>100</v>
      </c>
      <c r="E31" s="44" t="s">
        <v>100</v>
      </c>
      <c r="F31" s="44" t="s">
        <v>101</v>
      </c>
      <c r="G31" s="5" t="s">
        <v>153</v>
      </c>
      <c r="H31" s="5">
        <v>80</v>
      </c>
      <c r="I31" s="5" t="s">
        <v>179</v>
      </c>
      <c r="J31" s="5" t="s">
        <v>80</v>
      </c>
      <c r="K31" s="8"/>
      <c r="L31" s="3" t="s">
        <v>82</v>
      </c>
      <c r="M31" s="8"/>
      <c r="N31" s="4"/>
      <c r="O31" s="4">
        <v>10246254</v>
      </c>
      <c r="P31" s="4">
        <v>18000000</v>
      </c>
      <c r="Q31" s="4">
        <v>18000000</v>
      </c>
      <c r="R31" s="4"/>
      <c r="S31" s="4"/>
      <c r="T31" s="8"/>
      <c r="U31" s="4">
        <v>0</v>
      </c>
      <c r="V31" s="4">
        <f>U31*1.12</f>
        <v>0</v>
      </c>
      <c r="W31" s="15"/>
      <c r="X31" s="16" t="s">
        <v>83</v>
      </c>
      <c r="Y31" s="5" t="s">
        <v>156</v>
      </c>
    </row>
    <row r="32" spans="1:25" ht="83.25" customHeight="1">
      <c r="A32" s="6" t="s">
        <v>192</v>
      </c>
      <c r="B32" s="7" t="s">
        <v>76</v>
      </c>
      <c r="C32" s="44" t="s">
        <v>99</v>
      </c>
      <c r="D32" s="44" t="s">
        <v>100</v>
      </c>
      <c r="E32" s="44" t="s">
        <v>100</v>
      </c>
      <c r="F32" s="44" t="s">
        <v>101</v>
      </c>
      <c r="G32" s="5" t="s">
        <v>153</v>
      </c>
      <c r="H32" s="5">
        <v>80</v>
      </c>
      <c r="I32" s="5" t="s">
        <v>179</v>
      </c>
      <c r="J32" s="5" t="s">
        <v>80</v>
      </c>
      <c r="K32" s="8"/>
      <c r="L32" s="3" t="s">
        <v>82</v>
      </c>
      <c r="M32" s="8"/>
      <c r="N32" s="4"/>
      <c r="O32" s="4">
        <v>5918060.9400000004</v>
      </c>
      <c r="P32" s="4">
        <v>18000000</v>
      </c>
      <c r="Q32" s="4">
        <v>18000000</v>
      </c>
      <c r="R32" s="4"/>
      <c r="S32" s="4"/>
      <c r="T32" s="8"/>
      <c r="U32" s="4">
        <v>0</v>
      </c>
      <c r="V32" s="4">
        <f>U32*1.12</f>
        <v>0</v>
      </c>
      <c r="W32" s="15"/>
      <c r="X32" s="16" t="s">
        <v>83</v>
      </c>
      <c r="Y32" s="5" t="s">
        <v>73</v>
      </c>
    </row>
    <row r="33" spans="1:25" ht="83.25" customHeight="1">
      <c r="A33" s="6" t="s">
        <v>192</v>
      </c>
      <c r="B33" s="7" t="s">
        <v>76</v>
      </c>
      <c r="C33" s="44" t="s">
        <v>99</v>
      </c>
      <c r="D33" s="44" t="s">
        <v>100</v>
      </c>
      <c r="E33" s="44" t="s">
        <v>100</v>
      </c>
      <c r="F33" s="44" t="s">
        <v>101</v>
      </c>
      <c r="G33" s="5" t="s">
        <v>153</v>
      </c>
      <c r="H33" s="5">
        <v>80</v>
      </c>
      <c r="I33" s="5" t="s">
        <v>193</v>
      </c>
      <c r="J33" s="5" t="s">
        <v>80</v>
      </c>
      <c r="K33" s="8"/>
      <c r="L33" s="3" t="s">
        <v>82</v>
      </c>
      <c r="M33" s="8"/>
      <c r="N33" s="4"/>
      <c r="O33" s="4">
        <v>5918060.9400000004</v>
      </c>
      <c r="P33" s="4">
        <v>18000000</v>
      </c>
      <c r="Q33" s="4">
        <v>18000000</v>
      </c>
      <c r="R33" s="4"/>
      <c r="S33" s="4"/>
      <c r="T33" s="8"/>
      <c r="U33" s="4">
        <f>SUM(N33:Q33)</f>
        <v>41918060.939999998</v>
      </c>
      <c r="V33" s="4">
        <f>U33*1.12</f>
        <v>46948228.252800003</v>
      </c>
      <c r="W33" s="15"/>
      <c r="X33" s="16" t="s">
        <v>83</v>
      </c>
      <c r="Y33" s="17"/>
    </row>
    <row r="34" spans="1:25" ht="83.25" customHeight="1">
      <c r="A34" s="6" t="s">
        <v>110</v>
      </c>
      <c r="B34" s="7" t="s">
        <v>76</v>
      </c>
      <c r="C34" s="44" t="s">
        <v>103</v>
      </c>
      <c r="D34" s="44" t="s">
        <v>104</v>
      </c>
      <c r="E34" s="44" t="s">
        <v>105</v>
      </c>
      <c r="F34" s="44" t="s">
        <v>106</v>
      </c>
      <c r="G34" s="5" t="s">
        <v>153</v>
      </c>
      <c r="H34" s="5">
        <v>80</v>
      </c>
      <c r="I34" s="5" t="s">
        <v>81</v>
      </c>
      <c r="J34" s="5" t="s">
        <v>80</v>
      </c>
      <c r="K34" s="8"/>
      <c r="L34" s="3" t="s">
        <v>82</v>
      </c>
      <c r="M34" s="8"/>
      <c r="N34" s="4"/>
      <c r="O34" s="4">
        <v>16380000</v>
      </c>
      <c r="P34" s="4">
        <v>19656000</v>
      </c>
      <c r="Q34" s="4">
        <v>19656000</v>
      </c>
      <c r="R34" s="4"/>
      <c r="S34" s="4"/>
      <c r="T34" s="8"/>
      <c r="U34" s="4">
        <f>SUM(N34:Q34)</f>
        <v>55692000</v>
      </c>
      <c r="V34" s="4">
        <f t="shared" si="0"/>
        <v>62375040.000000007</v>
      </c>
      <c r="W34" s="15"/>
      <c r="X34" s="16" t="s">
        <v>83</v>
      </c>
      <c r="Y34" s="17"/>
    </row>
    <row r="35" spans="1:25" ht="83.25" customHeight="1">
      <c r="A35" s="6" t="s">
        <v>111</v>
      </c>
      <c r="B35" s="39" t="s">
        <v>76</v>
      </c>
      <c r="C35" s="47" t="s">
        <v>132</v>
      </c>
      <c r="D35" s="47" t="s">
        <v>133</v>
      </c>
      <c r="E35" s="47" t="s">
        <v>134</v>
      </c>
      <c r="F35" s="47" t="s">
        <v>135</v>
      </c>
      <c r="G35" s="5" t="s">
        <v>153</v>
      </c>
      <c r="H35" s="6">
        <v>50</v>
      </c>
      <c r="I35" s="5" t="s">
        <v>81</v>
      </c>
      <c r="J35" s="5" t="s">
        <v>80</v>
      </c>
      <c r="K35" s="8"/>
      <c r="L35" s="3" t="s">
        <v>82</v>
      </c>
      <c r="M35" s="8"/>
      <c r="N35" s="4"/>
      <c r="O35" s="4">
        <v>8090909</v>
      </c>
      <c r="P35" s="4">
        <v>9709091</v>
      </c>
      <c r="Q35" s="4">
        <v>9709091</v>
      </c>
      <c r="R35" s="4"/>
      <c r="S35" s="4"/>
      <c r="T35" s="8"/>
      <c r="U35" s="4">
        <v>0</v>
      </c>
      <c r="V35" s="4">
        <f t="shared" si="0"/>
        <v>0</v>
      </c>
      <c r="W35" s="15"/>
      <c r="X35" s="16" t="s">
        <v>83</v>
      </c>
      <c r="Y35" s="5" t="s">
        <v>156</v>
      </c>
    </row>
    <row r="36" spans="1:25" ht="83.25" customHeight="1">
      <c r="A36" s="6" t="s">
        <v>165</v>
      </c>
      <c r="B36" s="39" t="s">
        <v>76</v>
      </c>
      <c r="C36" s="47" t="s">
        <v>132</v>
      </c>
      <c r="D36" s="47" t="s">
        <v>133</v>
      </c>
      <c r="E36" s="47" t="s">
        <v>134</v>
      </c>
      <c r="F36" s="47" t="s">
        <v>135</v>
      </c>
      <c r="G36" s="5" t="s">
        <v>153</v>
      </c>
      <c r="H36" s="6">
        <v>50</v>
      </c>
      <c r="I36" s="5" t="s">
        <v>155</v>
      </c>
      <c r="J36" s="5" t="s">
        <v>80</v>
      </c>
      <c r="K36" s="8"/>
      <c r="L36" s="3" t="s">
        <v>82</v>
      </c>
      <c r="M36" s="8"/>
      <c r="N36" s="4"/>
      <c r="O36" s="4">
        <v>6877272</v>
      </c>
      <c r="P36" s="4">
        <v>9709091</v>
      </c>
      <c r="Q36" s="4">
        <v>9709091</v>
      </c>
      <c r="R36" s="4"/>
      <c r="S36" s="4"/>
      <c r="T36" s="8"/>
      <c r="U36" s="4">
        <f>SUM(N36:Q36)</f>
        <v>26295454</v>
      </c>
      <c r="V36" s="4">
        <f t="shared" si="0"/>
        <v>29450908.480000004</v>
      </c>
      <c r="W36" s="15"/>
      <c r="X36" s="16" t="s">
        <v>83</v>
      </c>
      <c r="Y36" s="17"/>
    </row>
    <row r="37" spans="1:25" ht="83.25" customHeight="1">
      <c r="A37" s="6" t="s">
        <v>112</v>
      </c>
      <c r="B37" s="39" t="s">
        <v>76</v>
      </c>
      <c r="C37" s="47" t="s">
        <v>107</v>
      </c>
      <c r="D37" s="47" t="s">
        <v>108</v>
      </c>
      <c r="E37" s="47" t="s">
        <v>109</v>
      </c>
      <c r="F37" s="47" t="s">
        <v>136</v>
      </c>
      <c r="G37" s="5" t="s">
        <v>153</v>
      </c>
      <c r="H37" s="6">
        <v>50</v>
      </c>
      <c r="I37" s="5" t="s">
        <v>81</v>
      </c>
      <c r="J37" s="5" t="s">
        <v>80</v>
      </c>
      <c r="K37" s="8"/>
      <c r="L37" s="3" t="s">
        <v>82</v>
      </c>
      <c r="M37" s="8"/>
      <c r="N37" s="4"/>
      <c r="O37" s="4">
        <v>10000000</v>
      </c>
      <c r="P37" s="4">
        <v>12000000</v>
      </c>
      <c r="Q37" s="4">
        <v>12000000</v>
      </c>
      <c r="R37" s="4"/>
      <c r="S37" s="4"/>
      <c r="T37" s="8"/>
      <c r="U37" s="4">
        <v>0</v>
      </c>
      <c r="V37" s="4">
        <f t="shared" si="0"/>
        <v>0</v>
      </c>
      <c r="W37" s="15"/>
      <c r="X37" s="16" t="s">
        <v>83</v>
      </c>
      <c r="Y37" s="5" t="s">
        <v>156</v>
      </c>
    </row>
    <row r="38" spans="1:25" ht="83.25" customHeight="1">
      <c r="A38" s="6" t="s">
        <v>164</v>
      </c>
      <c r="B38" s="39" t="s">
        <v>76</v>
      </c>
      <c r="C38" s="47" t="s">
        <v>107</v>
      </c>
      <c r="D38" s="47" t="s">
        <v>108</v>
      </c>
      <c r="E38" s="47" t="s">
        <v>109</v>
      </c>
      <c r="F38" s="47" t="s">
        <v>136</v>
      </c>
      <c r="G38" s="5" t="s">
        <v>153</v>
      </c>
      <c r="H38" s="6">
        <v>50</v>
      </c>
      <c r="I38" s="5" t="s">
        <v>155</v>
      </c>
      <c r="J38" s="5" t="s">
        <v>80</v>
      </c>
      <c r="K38" s="8"/>
      <c r="L38" s="3" t="s">
        <v>82</v>
      </c>
      <c r="M38" s="8"/>
      <c r="N38" s="4"/>
      <c r="O38" s="4">
        <v>8500000</v>
      </c>
      <c r="P38" s="4">
        <v>12000000</v>
      </c>
      <c r="Q38" s="4">
        <v>12000000</v>
      </c>
      <c r="R38" s="4"/>
      <c r="S38" s="4"/>
      <c r="T38" s="8"/>
      <c r="U38" s="4">
        <v>0</v>
      </c>
      <c r="V38" s="4">
        <f t="shared" si="0"/>
        <v>0</v>
      </c>
      <c r="W38" s="15"/>
      <c r="X38" s="16" t="s">
        <v>83</v>
      </c>
      <c r="Y38" s="5" t="s">
        <v>156</v>
      </c>
    </row>
    <row r="39" spans="1:25" ht="83.25" customHeight="1">
      <c r="A39" s="6" t="s">
        <v>170</v>
      </c>
      <c r="B39" s="39" t="s">
        <v>76</v>
      </c>
      <c r="C39" s="47" t="s">
        <v>107</v>
      </c>
      <c r="D39" s="47" t="s">
        <v>108</v>
      </c>
      <c r="E39" s="47" t="s">
        <v>109</v>
      </c>
      <c r="F39" s="47" t="s">
        <v>136</v>
      </c>
      <c r="G39" s="5" t="s">
        <v>153</v>
      </c>
      <c r="H39" s="6">
        <v>50</v>
      </c>
      <c r="I39" s="5" t="s">
        <v>169</v>
      </c>
      <c r="J39" s="5" t="s">
        <v>80</v>
      </c>
      <c r="K39" s="8"/>
      <c r="L39" s="3" t="s">
        <v>82</v>
      </c>
      <c r="M39" s="8"/>
      <c r="N39" s="4"/>
      <c r="O39" s="4">
        <v>6500000</v>
      </c>
      <c r="P39" s="4">
        <v>12000000</v>
      </c>
      <c r="Q39" s="4">
        <v>12000000</v>
      </c>
      <c r="R39" s="4"/>
      <c r="S39" s="4"/>
      <c r="T39" s="8"/>
      <c r="U39" s="4">
        <v>0</v>
      </c>
      <c r="V39" s="4">
        <f t="shared" si="0"/>
        <v>0</v>
      </c>
      <c r="W39" s="15"/>
      <c r="X39" s="16" t="s">
        <v>83</v>
      </c>
      <c r="Y39" s="5" t="s">
        <v>73</v>
      </c>
    </row>
    <row r="40" spans="1:25" ht="83.25" customHeight="1">
      <c r="A40" s="6" t="s">
        <v>180</v>
      </c>
      <c r="B40" s="39" t="s">
        <v>76</v>
      </c>
      <c r="C40" s="47" t="s">
        <v>107</v>
      </c>
      <c r="D40" s="47" t="s">
        <v>108</v>
      </c>
      <c r="E40" s="47" t="s">
        <v>109</v>
      </c>
      <c r="F40" s="47" t="s">
        <v>136</v>
      </c>
      <c r="G40" s="5" t="s">
        <v>153</v>
      </c>
      <c r="H40" s="6">
        <v>50</v>
      </c>
      <c r="I40" s="5" t="s">
        <v>179</v>
      </c>
      <c r="J40" s="5" t="s">
        <v>80</v>
      </c>
      <c r="K40" s="8"/>
      <c r="L40" s="3" t="s">
        <v>82</v>
      </c>
      <c r="M40" s="8"/>
      <c r="N40" s="4"/>
      <c r="O40" s="4">
        <v>6500000</v>
      </c>
      <c r="P40" s="4">
        <v>12000000</v>
      </c>
      <c r="Q40" s="4">
        <v>12000000</v>
      </c>
      <c r="R40" s="4"/>
      <c r="S40" s="4"/>
      <c r="T40" s="8"/>
      <c r="U40" s="4">
        <f>SUM(N40:Q40)</f>
        <v>30500000</v>
      </c>
      <c r="V40" s="4">
        <f>U40*1.12</f>
        <v>34160000</v>
      </c>
      <c r="W40" s="15"/>
      <c r="X40" s="16" t="s">
        <v>83</v>
      </c>
      <c r="Y40" s="17"/>
    </row>
    <row r="41" spans="1:25" ht="83.25" customHeight="1">
      <c r="A41" s="6" t="s">
        <v>113</v>
      </c>
      <c r="B41" s="39" t="s">
        <v>76</v>
      </c>
      <c r="C41" s="47" t="s">
        <v>107</v>
      </c>
      <c r="D41" s="47" t="s">
        <v>108</v>
      </c>
      <c r="E41" s="47" t="s">
        <v>109</v>
      </c>
      <c r="F41" s="47" t="s">
        <v>150</v>
      </c>
      <c r="G41" s="5" t="s">
        <v>153</v>
      </c>
      <c r="H41" s="6">
        <v>50</v>
      </c>
      <c r="I41" s="5" t="s">
        <v>81</v>
      </c>
      <c r="J41" s="5" t="s">
        <v>80</v>
      </c>
      <c r="K41" s="8"/>
      <c r="L41" s="3" t="s">
        <v>82</v>
      </c>
      <c r="M41" s="8"/>
      <c r="N41" s="4"/>
      <c r="O41" s="4">
        <v>39890454.545454547</v>
      </c>
      <c r="P41" s="4">
        <v>43986818.18181818</v>
      </c>
      <c r="Q41" s="4">
        <v>43986818.18181818</v>
      </c>
      <c r="R41" s="4"/>
      <c r="S41" s="4"/>
      <c r="T41" s="8"/>
      <c r="U41" s="4">
        <v>0</v>
      </c>
      <c r="V41" s="4">
        <f t="shared" si="0"/>
        <v>0</v>
      </c>
      <c r="W41" s="15"/>
      <c r="X41" s="16" t="s">
        <v>83</v>
      </c>
      <c r="Y41" s="5" t="s">
        <v>156</v>
      </c>
    </row>
    <row r="42" spans="1:25" ht="83.25" customHeight="1">
      <c r="A42" s="6" t="s">
        <v>166</v>
      </c>
      <c r="B42" s="39" t="s">
        <v>76</v>
      </c>
      <c r="C42" s="47" t="s">
        <v>107</v>
      </c>
      <c r="D42" s="47" t="s">
        <v>108</v>
      </c>
      <c r="E42" s="47" t="s">
        <v>109</v>
      </c>
      <c r="F42" s="47" t="s">
        <v>150</v>
      </c>
      <c r="G42" s="5" t="s">
        <v>153</v>
      </c>
      <c r="H42" s="6">
        <v>50</v>
      </c>
      <c r="I42" s="5" t="s">
        <v>155</v>
      </c>
      <c r="J42" s="5" t="s">
        <v>80</v>
      </c>
      <c r="K42" s="8"/>
      <c r="L42" s="3" t="s">
        <v>82</v>
      </c>
      <c r="M42" s="8"/>
      <c r="N42" s="4"/>
      <c r="O42" s="4">
        <v>34772727.049999997</v>
      </c>
      <c r="P42" s="4">
        <v>43986818.18181818</v>
      </c>
      <c r="Q42" s="4">
        <v>43986818.18181818</v>
      </c>
      <c r="R42" s="4"/>
      <c r="S42" s="4"/>
      <c r="T42" s="8"/>
      <c r="U42" s="4">
        <f>SUM(N42:Q42)</f>
        <v>122746363.41363636</v>
      </c>
      <c r="V42" s="4">
        <f t="shared" si="0"/>
        <v>137475927.02327272</v>
      </c>
      <c r="W42" s="15"/>
      <c r="X42" s="16" t="s">
        <v>83</v>
      </c>
      <c r="Y42" s="17"/>
    </row>
    <row r="43" spans="1:25" ht="83.25" customHeight="1">
      <c r="A43" s="6" t="s">
        <v>114</v>
      </c>
      <c r="B43" s="39" t="s">
        <v>76</v>
      </c>
      <c r="C43" s="47" t="s">
        <v>137</v>
      </c>
      <c r="D43" s="47" t="s">
        <v>138</v>
      </c>
      <c r="E43" s="47" t="s">
        <v>139</v>
      </c>
      <c r="F43" s="47" t="s">
        <v>140</v>
      </c>
      <c r="G43" s="5" t="s">
        <v>153</v>
      </c>
      <c r="H43" s="6">
        <v>50</v>
      </c>
      <c r="I43" s="5" t="s">
        <v>81</v>
      </c>
      <c r="J43" s="5" t="s">
        <v>80</v>
      </c>
      <c r="K43" s="8"/>
      <c r="L43" s="3" t="s">
        <v>82</v>
      </c>
      <c r="M43" s="8"/>
      <c r="N43" s="4"/>
      <c r="O43" s="4">
        <v>7789991</v>
      </c>
      <c r="P43" s="4">
        <v>8521445</v>
      </c>
      <c r="Q43" s="4">
        <v>8521445</v>
      </c>
      <c r="R43" s="4"/>
      <c r="S43" s="4"/>
      <c r="T43" s="8"/>
      <c r="U43" s="4">
        <v>0</v>
      </c>
      <c r="V43" s="4">
        <f t="shared" si="0"/>
        <v>0</v>
      </c>
      <c r="W43" s="15"/>
      <c r="X43" s="16" t="s">
        <v>83</v>
      </c>
      <c r="Y43" s="5" t="s">
        <v>73</v>
      </c>
    </row>
    <row r="44" spans="1:25" ht="83.25" customHeight="1">
      <c r="A44" s="6" t="s">
        <v>161</v>
      </c>
      <c r="B44" s="39" t="s">
        <v>76</v>
      </c>
      <c r="C44" s="47" t="s">
        <v>137</v>
      </c>
      <c r="D44" s="47" t="s">
        <v>138</v>
      </c>
      <c r="E44" s="47" t="s">
        <v>139</v>
      </c>
      <c r="F44" s="47" t="s">
        <v>140</v>
      </c>
      <c r="G44" s="5" t="s">
        <v>153</v>
      </c>
      <c r="H44" s="6">
        <v>50</v>
      </c>
      <c r="I44" s="5" t="s">
        <v>155</v>
      </c>
      <c r="J44" s="5" t="s">
        <v>80</v>
      </c>
      <c r="K44" s="8"/>
      <c r="L44" s="3" t="s">
        <v>82</v>
      </c>
      <c r="M44" s="8"/>
      <c r="N44" s="4"/>
      <c r="O44" s="4">
        <v>7789991</v>
      </c>
      <c r="P44" s="4">
        <v>8521445</v>
      </c>
      <c r="Q44" s="4">
        <v>8521445</v>
      </c>
      <c r="R44" s="4"/>
      <c r="S44" s="4"/>
      <c r="T44" s="8"/>
      <c r="U44" s="4">
        <f>SUM(N44:Q44)</f>
        <v>24832881</v>
      </c>
      <c r="V44" s="4">
        <f t="shared" si="0"/>
        <v>27812826.720000003</v>
      </c>
      <c r="W44" s="15"/>
      <c r="X44" s="16" t="s">
        <v>83</v>
      </c>
      <c r="Y44" s="17"/>
    </row>
    <row r="45" spans="1:25" ht="83.25" customHeight="1">
      <c r="A45" s="6" t="s">
        <v>115</v>
      </c>
      <c r="B45" s="39" t="s">
        <v>76</v>
      </c>
      <c r="C45" s="47" t="s">
        <v>137</v>
      </c>
      <c r="D45" s="47" t="s">
        <v>138</v>
      </c>
      <c r="E45" s="47" t="s">
        <v>139</v>
      </c>
      <c r="F45" s="47" t="s">
        <v>148</v>
      </c>
      <c r="G45" s="5" t="s">
        <v>153</v>
      </c>
      <c r="H45" s="6">
        <v>50</v>
      </c>
      <c r="I45" s="5" t="s">
        <v>81</v>
      </c>
      <c r="J45" s="5" t="s">
        <v>80</v>
      </c>
      <c r="K45" s="8"/>
      <c r="L45" s="3" t="s">
        <v>82</v>
      </c>
      <c r="M45" s="8"/>
      <c r="N45" s="4"/>
      <c r="O45" s="4">
        <v>2772873</v>
      </c>
      <c r="P45" s="4">
        <v>3033236</v>
      </c>
      <c r="Q45" s="4">
        <v>3033236</v>
      </c>
      <c r="R45" s="4"/>
      <c r="S45" s="4"/>
      <c r="T45" s="8"/>
      <c r="U45" s="4">
        <v>0</v>
      </c>
      <c r="V45" s="4">
        <f t="shared" si="0"/>
        <v>0</v>
      </c>
      <c r="W45" s="15"/>
      <c r="X45" s="16" t="s">
        <v>83</v>
      </c>
      <c r="Y45" s="5" t="s">
        <v>73</v>
      </c>
    </row>
    <row r="46" spans="1:25" ht="83.25" customHeight="1">
      <c r="A46" s="6" t="s">
        <v>162</v>
      </c>
      <c r="B46" s="39" t="s">
        <v>76</v>
      </c>
      <c r="C46" s="47" t="s">
        <v>137</v>
      </c>
      <c r="D46" s="47" t="s">
        <v>138</v>
      </c>
      <c r="E46" s="47" t="s">
        <v>139</v>
      </c>
      <c r="F46" s="47" t="s">
        <v>148</v>
      </c>
      <c r="G46" s="5" t="s">
        <v>153</v>
      </c>
      <c r="H46" s="6">
        <v>50</v>
      </c>
      <c r="I46" s="5" t="s">
        <v>155</v>
      </c>
      <c r="J46" s="5" t="s">
        <v>80</v>
      </c>
      <c r="K46" s="8"/>
      <c r="L46" s="3" t="s">
        <v>82</v>
      </c>
      <c r="M46" s="8"/>
      <c r="N46" s="4"/>
      <c r="O46" s="4">
        <v>2772873</v>
      </c>
      <c r="P46" s="4">
        <v>3033236</v>
      </c>
      <c r="Q46" s="4">
        <v>3033236</v>
      </c>
      <c r="R46" s="4"/>
      <c r="S46" s="4"/>
      <c r="T46" s="8"/>
      <c r="U46" s="4">
        <f>SUM(N46:Q46)</f>
        <v>8839345</v>
      </c>
      <c r="V46" s="4">
        <f t="shared" si="0"/>
        <v>9900066.4000000004</v>
      </c>
      <c r="W46" s="15"/>
      <c r="X46" s="16" t="s">
        <v>83</v>
      </c>
      <c r="Y46" s="17"/>
    </row>
    <row r="47" spans="1:25" ht="83.25" customHeight="1">
      <c r="A47" s="6" t="s">
        <v>143</v>
      </c>
      <c r="B47" s="39" t="s">
        <v>76</v>
      </c>
      <c r="C47" s="47" t="s">
        <v>137</v>
      </c>
      <c r="D47" s="47" t="s">
        <v>138</v>
      </c>
      <c r="E47" s="47" t="s">
        <v>139</v>
      </c>
      <c r="F47" s="47" t="s">
        <v>141</v>
      </c>
      <c r="G47" s="5" t="s">
        <v>153</v>
      </c>
      <c r="H47" s="6">
        <v>50</v>
      </c>
      <c r="I47" s="5" t="s">
        <v>81</v>
      </c>
      <c r="J47" s="5" t="s">
        <v>80</v>
      </c>
      <c r="K47" s="8"/>
      <c r="L47" s="3" t="s">
        <v>82</v>
      </c>
      <c r="M47" s="8"/>
      <c r="N47" s="4"/>
      <c r="O47" s="4">
        <v>10773991</v>
      </c>
      <c r="P47" s="4">
        <v>10773991</v>
      </c>
      <c r="Q47" s="4">
        <v>10773991</v>
      </c>
      <c r="R47" s="4"/>
      <c r="S47" s="4"/>
      <c r="T47" s="8"/>
      <c r="U47" s="4">
        <v>0</v>
      </c>
      <c r="V47" s="4">
        <f t="shared" si="0"/>
        <v>0</v>
      </c>
      <c r="W47" s="15"/>
      <c r="X47" s="16" t="s">
        <v>83</v>
      </c>
      <c r="Y47" s="5" t="s">
        <v>73</v>
      </c>
    </row>
    <row r="48" spans="1:25" ht="83.25" customHeight="1">
      <c r="A48" s="6" t="s">
        <v>163</v>
      </c>
      <c r="B48" s="39" t="s">
        <v>76</v>
      </c>
      <c r="C48" s="47" t="s">
        <v>137</v>
      </c>
      <c r="D48" s="47" t="s">
        <v>138</v>
      </c>
      <c r="E48" s="47" t="s">
        <v>139</v>
      </c>
      <c r="F48" s="47" t="s">
        <v>141</v>
      </c>
      <c r="G48" s="5" t="s">
        <v>153</v>
      </c>
      <c r="H48" s="6">
        <v>50</v>
      </c>
      <c r="I48" s="5" t="s">
        <v>155</v>
      </c>
      <c r="J48" s="5" t="s">
        <v>80</v>
      </c>
      <c r="K48" s="8"/>
      <c r="L48" s="3" t="s">
        <v>82</v>
      </c>
      <c r="M48" s="8"/>
      <c r="N48" s="4"/>
      <c r="O48" s="4">
        <v>10773991</v>
      </c>
      <c r="P48" s="4">
        <v>10773991</v>
      </c>
      <c r="Q48" s="4">
        <v>10773991</v>
      </c>
      <c r="R48" s="4"/>
      <c r="S48" s="4"/>
      <c r="T48" s="8"/>
      <c r="U48" s="4">
        <v>0</v>
      </c>
      <c r="V48" s="4">
        <f t="shared" si="0"/>
        <v>0</v>
      </c>
      <c r="W48" s="15"/>
      <c r="X48" s="16" t="s">
        <v>83</v>
      </c>
      <c r="Y48" s="5" t="s">
        <v>73</v>
      </c>
    </row>
    <row r="49" spans="1:25" ht="83.25" customHeight="1">
      <c r="A49" s="6" t="s">
        <v>172</v>
      </c>
      <c r="B49" s="39" t="s">
        <v>76</v>
      </c>
      <c r="C49" s="47" t="s">
        <v>137</v>
      </c>
      <c r="D49" s="47" t="s">
        <v>138</v>
      </c>
      <c r="E49" s="47" t="s">
        <v>139</v>
      </c>
      <c r="F49" s="47" t="s">
        <v>141</v>
      </c>
      <c r="G49" s="5" t="s">
        <v>153</v>
      </c>
      <c r="H49" s="6">
        <v>50</v>
      </c>
      <c r="I49" s="5" t="s">
        <v>169</v>
      </c>
      <c r="J49" s="5" t="s">
        <v>80</v>
      </c>
      <c r="K49" s="8"/>
      <c r="L49" s="3" t="s">
        <v>82</v>
      </c>
      <c r="M49" s="8"/>
      <c r="N49" s="4"/>
      <c r="O49" s="4">
        <v>10773991</v>
      </c>
      <c r="P49" s="4">
        <v>10773991</v>
      </c>
      <c r="Q49" s="4">
        <v>10773991</v>
      </c>
      <c r="R49" s="4"/>
      <c r="S49" s="4"/>
      <c r="T49" s="8"/>
      <c r="U49" s="4">
        <v>0</v>
      </c>
      <c r="V49" s="4">
        <f t="shared" si="0"/>
        <v>0</v>
      </c>
      <c r="W49" s="15"/>
      <c r="X49" s="16" t="s">
        <v>83</v>
      </c>
      <c r="Y49" s="5" t="s">
        <v>73</v>
      </c>
    </row>
    <row r="50" spans="1:25" ht="83.25" customHeight="1">
      <c r="A50" s="6" t="s">
        <v>181</v>
      </c>
      <c r="B50" s="39" t="s">
        <v>76</v>
      </c>
      <c r="C50" s="47" t="s">
        <v>137</v>
      </c>
      <c r="D50" s="47" t="s">
        <v>138</v>
      </c>
      <c r="E50" s="47" t="s">
        <v>139</v>
      </c>
      <c r="F50" s="47" t="s">
        <v>141</v>
      </c>
      <c r="G50" s="5" t="s">
        <v>153</v>
      </c>
      <c r="H50" s="6">
        <v>50</v>
      </c>
      <c r="I50" s="5" t="s">
        <v>182</v>
      </c>
      <c r="J50" s="5" t="s">
        <v>80</v>
      </c>
      <c r="K50" s="8"/>
      <c r="L50" s="3" t="s">
        <v>82</v>
      </c>
      <c r="M50" s="8"/>
      <c r="N50" s="4"/>
      <c r="O50" s="4">
        <v>10773991</v>
      </c>
      <c r="P50" s="4">
        <v>10773991</v>
      </c>
      <c r="Q50" s="4">
        <v>10773991</v>
      </c>
      <c r="R50" s="4"/>
      <c r="S50" s="4"/>
      <c r="T50" s="8"/>
      <c r="U50" s="4">
        <v>0</v>
      </c>
      <c r="V50" s="4">
        <f>U50*1.12</f>
        <v>0</v>
      </c>
      <c r="W50" s="15"/>
      <c r="X50" s="16" t="s">
        <v>83</v>
      </c>
      <c r="Y50" s="57" t="s">
        <v>221</v>
      </c>
    </row>
    <row r="51" spans="1:25" ht="83.25" customHeight="1">
      <c r="A51" s="6" t="s">
        <v>144</v>
      </c>
      <c r="B51" s="39" t="s">
        <v>76</v>
      </c>
      <c r="C51" s="47" t="s">
        <v>107</v>
      </c>
      <c r="D51" s="47" t="s">
        <v>108</v>
      </c>
      <c r="E51" s="47" t="s">
        <v>109</v>
      </c>
      <c r="F51" s="47" t="s">
        <v>151</v>
      </c>
      <c r="G51" s="5" t="s">
        <v>153</v>
      </c>
      <c r="H51" s="6">
        <v>50</v>
      </c>
      <c r="I51" s="5" t="s">
        <v>81</v>
      </c>
      <c r="J51" s="5" t="s">
        <v>80</v>
      </c>
      <c r="K51" s="8"/>
      <c r="L51" s="3" t="s">
        <v>82</v>
      </c>
      <c r="M51" s="8"/>
      <c r="N51" s="4"/>
      <c r="O51" s="4">
        <v>31847273</v>
      </c>
      <c r="P51" s="4">
        <v>31847273</v>
      </c>
      <c r="Q51" s="4">
        <v>31847273</v>
      </c>
      <c r="R51" s="4"/>
      <c r="S51" s="4"/>
      <c r="T51" s="8"/>
      <c r="U51" s="4">
        <v>0</v>
      </c>
      <c r="V51" s="4">
        <f t="shared" si="0"/>
        <v>0</v>
      </c>
      <c r="W51" s="15"/>
      <c r="X51" s="16" t="s">
        <v>83</v>
      </c>
      <c r="Y51" s="5" t="s">
        <v>73</v>
      </c>
    </row>
    <row r="52" spans="1:25" ht="83.25" customHeight="1">
      <c r="A52" s="6" t="s">
        <v>160</v>
      </c>
      <c r="B52" s="39" t="s">
        <v>76</v>
      </c>
      <c r="C52" s="47" t="s">
        <v>107</v>
      </c>
      <c r="D52" s="47" t="s">
        <v>108</v>
      </c>
      <c r="E52" s="47" t="s">
        <v>109</v>
      </c>
      <c r="F52" s="47" t="s">
        <v>151</v>
      </c>
      <c r="G52" s="5" t="s">
        <v>153</v>
      </c>
      <c r="H52" s="6">
        <v>50</v>
      </c>
      <c r="I52" s="5" t="s">
        <v>155</v>
      </c>
      <c r="J52" s="5" t="s">
        <v>80</v>
      </c>
      <c r="K52" s="8"/>
      <c r="L52" s="3" t="s">
        <v>82</v>
      </c>
      <c r="M52" s="8"/>
      <c r="N52" s="4"/>
      <c r="O52" s="4">
        <v>31847273</v>
      </c>
      <c r="P52" s="4">
        <v>31847273</v>
      </c>
      <c r="Q52" s="4">
        <v>31847273</v>
      </c>
      <c r="R52" s="4"/>
      <c r="S52" s="4"/>
      <c r="T52" s="8"/>
      <c r="U52" s="4">
        <v>0</v>
      </c>
      <c r="V52" s="4">
        <f t="shared" si="0"/>
        <v>0</v>
      </c>
      <c r="W52" s="15"/>
      <c r="X52" s="16" t="s">
        <v>83</v>
      </c>
      <c r="Y52" s="5" t="s">
        <v>73</v>
      </c>
    </row>
    <row r="53" spans="1:25" ht="83.25" customHeight="1">
      <c r="A53" s="6" t="s">
        <v>171</v>
      </c>
      <c r="B53" s="39" t="s">
        <v>76</v>
      </c>
      <c r="C53" s="47" t="s">
        <v>107</v>
      </c>
      <c r="D53" s="47" t="s">
        <v>108</v>
      </c>
      <c r="E53" s="47" t="s">
        <v>109</v>
      </c>
      <c r="F53" s="47" t="s">
        <v>151</v>
      </c>
      <c r="G53" s="5" t="s">
        <v>153</v>
      </c>
      <c r="H53" s="6">
        <v>50</v>
      </c>
      <c r="I53" s="5" t="s">
        <v>169</v>
      </c>
      <c r="J53" s="5" t="s">
        <v>80</v>
      </c>
      <c r="K53" s="8"/>
      <c r="L53" s="3" t="s">
        <v>82</v>
      </c>
      <c r="M53" s="8"/>
      <c r="N53" s="4"/>
      <c r="O53" s="4">
        <v>31847273</v>
      </c>
      <c r="P53" s="4">
        <v>31847273</v>
      </c>
      <c r="Q53" s="4">
        <v>31847273</v>
      </c>
      <c r="R53" s="4"/>
      <c r="S53" s="4"/>
      <c r="T53" s="8"/>
      <c r="U53" s="4">
        <v>0</v>
      </c>
      <c r="V53" s="4">
        <f t="shared" si="0"/>
        <v>0</v>
      </c>
      <c r="W53" s="15"/>
      <c r="X53" s="16" t="s">
        <v>83</v>
      </c>
      <c r="Y53" s="5" t="s">
        <v>73</v>
      </c>
    </row>
    <row r="54" spans="1:25" ht="83.25" customHeight="1">
      <c r="A54" s="6" t="s">
        <v>185</v>
      </c>
      <c r="B54" s="39" t="s">
        <v>76</v>
      </c>
      <c r="C54" s="47" t="s">
        <v>107</v>
      </c>
      <c r="D54" s="47" t="s">
        <v>108</v>
      </c>
      <c r="E54" s="47" t="s">
        <v>109</v>
      </c>
      <c r="F54" s="47" t="s">
        <v>151</v>
      </c>
      <c r="G54" s="5" t="s">
        <v>153</v>
      </c>
      <c r="H54" s="6">
        <v>50</v>
      </c>
      <c r="I54" s="5" t="s">
        <v>182</v>
      </c>
      <c r="J54" s="5" t="s">
        <v>80</v>
      </c>
      <c r="K54" s="8"/>
      <c r="L54" s="3" t="s">
        <v>82</v>
      </c>
      <c r="M54" s="8"/>
      <c r="N54" s="4"/>
      <c r="O54" s="4">
        <v>31847273</v>
      </c>
      <c r="P54" s="4">
        <v>31847273</v>
      </c>
      <c r="Q54" s="4">
        <v>31847273</v>
      </c>
      <c r="R54" s="4"/>
      <c r="S54" s="4"/>
      <c r="T54" s="8"/>
      <c r="U54" s="4">
        <v>0</v>
      </c>
      <c r="V54" s="4">
        <f>U54*1.12</f>
        <v>0</v>
      </c>
      <c r="W54" s="15"/>
      <c r="X54" s="16" t="s">
        <v>83</v>
      </c>
      <c r="Y54" s="57" t="s">
        <v>221</v>
      </c>
    </row>
    <row r="55" spans="1:25" ht="83.25" customHeight="1">
      <c r="A55" s="6" t="s">
        <v>145</v>
      </c>
      <c r="B55" s="39" t="s">
        <v>76</v>
      </c>
      <c r="C55" s="47" t="s">
        <v>132</v>
      </c>
      <c r="D55" s="47" t="s">
        <v>133</v>
      </c>
      <c r="E55" s="47" t="s">
        <v>134</v>
      </c>
      <c r="F55" s="47" t="s">
        <v>142</v>
      </c>
      <c r="G55" s="5" t="s">
        <v>153</v>
      </c>
      <c r="H55" s="6">
        <v>50</v>
      </c>
      <c r="I55" s="5" t="s">
        <v>81</v>
      </c>
      <c r="J55" s="5" t="s">
        <v>80</v>
      </c>
      <c r="K55" s="8"/>
      <c r="L55" s="3" t="s">
        <v>82</v>
      </c>
      <c r="M55" s="8"/>
      <c r="N55" s="4"/>
      <c r="O55" s="4">
        <v>10000000</v>
      </c>
      <c r="P55" s="4">
        <v>10000000</v>
      </c>
      <c r="Q55" s="4">
        <v>10000000</v>
      </c>
      <c r="R55" s="4"/>
      <c r="S55" s="4"/>
      <c r="T55" s="8"/>
      <c r="U55" s="4">
        <v>0</v>
      </c>
      <c r="V55" s="4">
        <f t="shared" si="0"/>
        <v>0</v>
      </c>
      <c r="W55" s="15"/>
      <c r="X55" s="16" t="s">
        <v>83</v>
      </c>
      <c r="Y55" s="5" t="s">
        <v>73</v>
      </c>
    </row>
    <row r="56" spans="1:25" ht="83.25" customHeight="1">
      <c r="A56" s="6" t="s">
        <v>159</v>
      </c>
      <c r="B56" s="39" t="s">
        <v>76</v>
      </c>
      <c r="C56" s="47" t="s">
        <v>132</v>
      </c>
      <c r="D56" s="47" t="s">
        <v>133</v>
      </c>
      <c r="E56" s="47" t="s">
        <v>134</v>
      </c>
      <c r="F56" s="47" t="s">
        <v>142</v>
      </c>
      <c r="G56" s="5" t="s">
        <v>153</v>
      </c>
      <c r="H56" s="6">
        <v>50</v>
      </c>
      <c r="I56" s="5" t="s">
        <v>155</v>
      </c>
      <c r="J56" s="5" t="s">
        <v>80</v>
      </c>
      <c r="K56" s="8"/>
      <c r="L56" s="3" t="s">
        <v>82</v>
      </c>
      <c r="M56" s="8"/>
      <c r="N56" s="4"/>
      <c r="O56" s="4">
        <v>10000000</v>
      </c>
      <c r="P56" s="4">
        <v>10000000</v>
      </c>
      <c r="Q56" s="4">
        <v>10000000</v>
      </c>
      <c r="R56" s="4"/>
      <c r="S56" s="4"/>
      <c r="T56" s="8"/>
      <c r="U56" s="4">
        <v>0</v>
      </c>
      <c r="V56" s="4">
        <f t="shared" si="0"/>
        <v>0</v>
      </c>
      <c r="W56" s="15"/>
      <c r="X56" s="16" t="s">
        <v>83</v>
      </c>
      <c r="Y56" s="5" t="s">
        <v>73</v>
      </c>
    </row>
    <row r="57" spans="1:25" ht="83.25" customHeight="1">
      <c r="A57" s="6" t="s">
        <v>173</v>
      </c>
      <c r="B57" s="39" t="s">
        <v>76</v>
      </c>
      <c r="C57" s="47" t="s">
        <v>132</v>
      </c>
      <c r="D57" s="47" t="s">
        <v>133</v>
      </c>
      <c r="E57" s="47" t="s">
        <v>134</v>
      </c>
      <c r="F57" s="47" t="s">
        <v>142</v>
      </c>
      <c r="G57" s="5" t="s">
        <v>153</v>
      </c>
      <c r="H57" s="6">
        <v>50</v>
      </c>
      <c r="I57" s="5" t="s">
        <v>169</v>
      </c>
      <c r="J57" s="5" t="s">
        <v>80</v>
      </c>
      <c r="K57" s="8"/>
      <c r="L57" s="3" t="s">
        <v>82</v>
      </c>
      <c r="M57" s="8"/>
      <c r="N57" s="4"/>
      <c r="O57" s="4">
        <v>10000000</v>
      </c>
      <c r="P57" s="4">
        <v>10000000</v>
      </c>
      <c r="Q57" s="4">
        <v>10000000</v>
      </c>
      <c r="R57" s="4"/>
      <c r="S57" s="4"/>
      <c r="T57" s="8"/>
      <c r="U57" s="4">
        <v>0</v>
      </c>
      <c r="V57" s="4">
        <f t="shared" si="0"/>
        <v>0</v>
      </c>
      <c r="W57" s="15"/>
      <c r="X57" s="16" t="s">
        <v>83</v>
      </c>
      <c r="Y57" s="5" t="s">
        <v>73</v>
      </c>
    </row>
    <row r="58" spans="1:25" ht="83.25" customHeight="1">
      <c r="A58" s="6" t="s">
        <v>186</v>
      </c>
      <c r="B58" s="39" t="s">
        <v>76</v>
      </c>
      <c r="C58" s="47" t="s">
        <v>132</v>
      </c>
      <c r="D58" s="47" t="s">
        <v>133</v>
      </c>
      <c r="E58" s="47" t="s">
        <v>134</v>
      </c>
      <c r="F58" s="47" t="s">
        <v>142</v>
      </c>
      <c r="G58" s="5" t="s">
        <v>153</v>
      </c>
      <c r="H58" s="6">
        <v>50</v>
      </c>
      <c r="I58" s="5" t="s">
        <v>182</v>
      </c>
      <c r="J58" s="5" t="s">
        <v>80</v>
      </c>
      <c r="K58" s="8"/>
      <c r="L58" s="3" t="s">
        <v>82</v>
      </c>
      <c r="M58" s="8"/>
      <c r="N58" s="4"/>
      <c r="O58" s="4">
        <v>10000000</v>
      </c>
      <c r="P58" s="4">
        <v>10000000</v>
      </c>
      <c r="Q58" s="4">
        <v>10000000</v>
      </c>
      <c r="R58" s="4"/>
      <c r="S58" s="4"/>
      <c r="T58" s="8"/>
      <c r="U58" s="4">
        <v>0</v>
      </c>
      <c r="V58" s="4">
        <f>U58*1.12</f>
        <v>0</v>
      </c>
      <c r="W58" s="15"/>
      <c r="X58" s="16" t="s">
        <v>83</v>
      </c>
      <c r="Y58" s="57" t="s">
        <v>221</v>
      </c>
    </row>
    <row r="59" spans="1:25" ht="83.25" customHeight="1">
      <c r="A59" s="6" t="s">
        <v>146</v>
      </c>
      <c r="B59" s="39" t="s">
        <v>76</v>
      </c>
      <c r="C59" s="47" t="s">
        <v>107</v>
      </c>
      <c r="D59" s="47" t="s">
        <v>108</v>
      </c>
      <c r="E59" s="47" t="s">
        <v>109</v>
      </c>
      <c r="F59" s="47" t="s">
        <v>152</v>
      </c>
      <c r="G59" s="5" t="s">
        <v>153</v>
      </c>
      <c r="H59" s="6">
        <v>50</v>
      </c>
      <c r="I59" s="5" t="s">
        <v>81</v>
      </c>
      <c r="J59" s="5" t="s">
        <v>80</v>
      </c>
      <c r="K59" s="8"/>
      <c r="L59" s="3" t="s">
        <v>82</v>
      </c>
      <c r="M59" s="8"/>
      <c r="N59" s="4"/>
      <c r="O59" s="4">
        <v>22000000</v>
      </c>
      <c r="P59" s="4">
        <v>22000000</v>
      </c>
      <c r="Q59" s="4">
        <v>22000000</v>
      </c>
      <c r="R59" s="4"/>
      <c r="S59" s="4"/>
      <c r="T59" s="8"/>
      <c r="U59" s="4">
        <v>0</v>
      </c>
      <c r="V59" s="4">
        <f t="shared" si="0"/>
        <v>0</v>
      </c>
      <c r="W59" s="15"/>
      <c r="X59" s="16" t="s">
        <v>83</v>
      </c>
      <c r="Y59" s="5" t="s">
        <v>73</v>
      </c>
    </row>
    <row r="60" spans="1:25" ht="83.25" customHeight="1">
      <c r="A60" s="6" t="s">
        <v>158</v>
      </c>
      <c r="B60" s="39" t="s">
        <v>76</v>
      </c>
      <c r="C60" s="47" t="s">
        <v>107</v>
      </c>
      <c r="D60" s="47" t="s">
        <v>108</v>
      </c>
      <c r="E60" s="47" t="s">
        <v>109</v>
      </c>
      <c r="F60" s="47" t="s">
        <v>152</v>
      </c>
      <c r="G60" s="5" t="s">
        <v>153</v>
      </c>
      <c r="H60" s="6">
        <v>50</v>
      </c>
      <c r="I60" s="5" t="s">
        <v>155</v>
      </c>
      <c r="J60" s="5" t="s">
        <v>80</v>
      </c>
      <c r="K60" s="8"/>
      <c r="L60" s="3" t="s">
        <v>82</v>
      </c>
      <c r="M60" s="8"/>
      <c r="N60" s="4"/>
      <c r="O60" s="4">
        <v>22000000</v>
      </c>
      <c r="P60" s="4">
        <v>22000000</v>
      </c>
      <c r="Q60" s="4">
        <v>22000000</v>
      </c>
      <c r="R60" s="4"/>
      <c r="S60" s="4"/>
      <c r="T60" s="8"/>
      <c r="U60" s="4">
        <f>SUM(N60:Q60)</f>
        <v>66000000</v>
      </c>
      <c r="V60" s="4">
        <f t="shared" si="0"/>
        <v>73920000</v>
      </c>
      <c r="W60" s="15"/>
      <c r="X60" s="16" t="s">
        <v>83</v>
      </c>
      <c r="Y60" s="17"/>
    </row>
    <row r="61" spans="1:25" ht="106.5" customHeight="1">
      <c r="A61" s="6" t="s">
        <v>147</v>
      </c>
      <c r="B61" s="7" t="s">
        <v>76</v>
      </c>
      <c r="C61" s="7" t="s">
        <v>119</v>
      </c>
      <c r="D61" s="45" t="s">
        <v>116</v>
      </c>
      <c r="E61" s="45" t="s">
        <v>117</v>
      </c>
      <c r="F61" s="45" t="s">
        <v>118</v>
      </c>
      <c r="G61" s="5" t="s">
        <v>153</v>
      </c>
      <c r="H61" s="5">
        <v>80</v>
      </c>
      <c r="I61" s="5" t="s">
        <v>81</v>
      </c>
      <c r="J61" s="5" t="s">
        <v>80</v>
      </c>
      <c r="K61" s="8"/>
      <c r="L61" s="3" t="s">
        <v>82</v>
      </c>
      <c r="M61" s="8"/>
      <c r="N61" s="4"/>
      <c r="O61" s="4">
        <v>43407524</v>
      </c>
      <c r="P61" s="4">
        <v>52089030</v>
      </c>
      <c r="Q61" s="4">
        <v>52089030</v>
      </c>
      <c r="R61" s="4"/>
      <c r="S61" s="4"/>
      <c r="T61" s="8"/>
      <c r="U61" s="4">
        <v>0</v>
      </c>
      <c r="V61" s="4">
        <f t="shared" si="0"/>
        <v>0</v>
      </c>
      <c r="W61" s="15"/>
      <c r="X61" s="16" t="s">
        <v>83</v>
      </c>
      <c r="Y61" s="5" t="s">
        <v>156</v>
      </c>
    </row>
    <row r="62" spans="1:25" ht="106.5" customHeight="1">
      <c r="A62" s="6" t="s">
        <v>167</v>
      </c>
      <c r="B62" s="7" t="s">
        <v>76</v>
      </c>
      <c r="C62" s="7" t="s">
        <v>119</v>
      </c>
      <c r="D62" s="45" t="s">
        <v>116</v>
      </c>
      <c r="E62" s="45" t="s">
        <v>117</v>
      </c>
      <c r="F62" s="45" t="s">
        <v>118</v>
      </c>
      <c r="G62" s="5" t="s">
        <v>153</v>
      </c>
      <c r="H62" s="5">
        <v>80</v>
      </c>
      <c r="I62" s="5" t="s">
        <v>155</v>
      </c>
      <c r="J62" s="5" t="s">
        <v>80</v>
      </c>
      <c r="K62" s="8"/>
      <c r="L62" s="3" t="s">
        <v>82</v>
      </c>
      <c r="M62" s="8"/>
      <c r="N62" s="4"/>
      <c r="O62" s="4">
        <v>36896394</v>
      </c>
      <c r="P62" s="4">
        <v>52089030</v>
      </c>
      <c r="Q62" s="4">
        <v>52089030</v>
      </c>
      <c r="R62" s="4"/>
      <c r="S62" s="4"/>
      <c r="T62" s="8"/>
      <c r="U62" s="4">
        <v>0</v>
      </c>
      <c r="V62" s="4">
        <f t="shared" si="0"/>
        <v>0</v>
      </c>
      <c r="W62" s="15"/>
      <c r="X62" s="16" t="s">
        <v>83</v>
      </c>
      <c r="Y62" s="5" t="s">
        <v>156</v>
      </c>
    </row>
    <row r="63" spans="1:25" ht="106.5" customHeight="1">
      <c r="A63" s="6" t="s">
        <v>174</v>
      </c>
      <c r="B63" s="7" t="s">
        <v>76</v>
      </c>
      <c r="C63" s="7" t="s">
        <v>119</v>
      </c>
      <c r="D63" s="45" t="s">
        <v>116</v>
      </c>
      <c r="E63" s="45" t="s">
        <v>117</v>
      </c>
      <c r="F63" s="45" t="s">
        <v>118</v>
      </c>
      <c r="G63" s="5" t="s">
        <v>153</v>
      </c>
      <c r="H63" s="5">
        <v>80</v>
      </c>
      <c r="I63" s="5" t="s">
        <v>175</v>
      </c>
      <c r="J63" s="5" t="s">
        <v>80</v>
      </c>
      <c r="K63" s="8"/>
      <c r="L63" s="3" t="s">
        <v>82</v>
      </c>
      <c r="M63" s="8"/>
      <c r="N63" s="4"/>
      <c r="O63" s="4">
        <v>28214887.93</v>
      </c>
      <c r="P63" s="4">
        <v>52089030</v>
      </c>
      <c r="Q63" s="4">
        <v>52089030</v>
      </c>
      <c r="R63" s="4"/>
      <c r="S63" s="4"/>
      <c r="T63" s="8"/>
      <c r="U63" s="4">
        <v>0</v>
      </c>
      <c r="V63" s="4">
        <f t="shared" si="0"/>
        <v>0</v>
      </c>
      <c r="W63" s="15"/>
      <c r="X63" s="16" t="s">
        <v>83</v>
      </c>
      <c r="Y63" s="5" t="s">
        <v>73</v>
      </c>
    </row>
    <row r="64" spans="1:25" ht="106.5" customHeight="1">
      <c r="A64" s="6" t="s">
        <v>183</v>
      </c>
      <c r="B64" s="7" t="s">
        <v>76</v>
      </c>
      <c r="C64" s="7" t="s">
        <v>119</v>
      </c>
      <c r="D64" s="45" t="s">
        <v>116</v>
      </c>
      <c r="E64" s="45" t="s">
        <v>117</v>
      </c>
      <c r="F64" s="45" t="s">
        <v>118</v>
      </c>
      <c r="G64" s="5" t="s">
        <v>153</v>
      </c>
      <c r="H64" s="5">
        <v>80</v>
      </c>
      <c r="I64" s="5" t="s">
        <v>184</v>
      </c>
      <c r="J64" s="5" t="s">
        <v>80</v>
      </c>
      <c r="K64" s="8"/>
      <c r="L64" s="3" t="s">
        <v>82</v>
      </c>
      <c r="M64" s="8"/>
      <c r="N64" s="4"/>
      <c r="O64" s="4">
        <v>28214887.93</v>
      </c>
      <c r="P64" s="4">
        <v>52089030</v>
      </c>
      <c r="Q64" s="4">
        <v>52089030</v>
      </c>
      <c r="R64" s="4"/>
      <c r="S64" s="4"/>
      <c r="T64" s="8"/>
      <c r="U64" s="4">
        <f>SUM(N64:Q64)</f>
        <v>132392947.93000001</v>
      </c>
      <c r="V64" s="4">
        <f>U64*1.12</f>
        <v>148280101.68160003</v>
      </c>
      <c r="W64" s="15"/>
      <c r="X64" s="16" t="s">
        <v>83</v>
      </c>
      <c r="Y64" s="17"/>
    </row>
    <row r="65" spans="1:25" ht="106.5" customHeight="1">
      <c r="A65" s="6" t="s">
        <v>122</v>
      </c>
      <c r="B65" s="39" t="s">
        <v>76</v>
      </c>
      <c r="C65" s="48" t="s">
        <v>123</v>
      </c>
      <c r="D65" s="48" t="s">
        <v>124</v>
      </c>
      <c r="E65" s="48" t="s">
        <v>125</v>
      </c>
      <c r="F65" s="47" t="s">
        <v>126</v>
      </c>
      <c r="G65" s="5" t="s">
        <v>153</v>
      </c>
      <c r="H65" s="6">
        <v>80</v>
      </c>
      <c r="I65" s="5" t="s">
        <v>81</v>
      </c>
      <c r="J65" s="5" t="s">
        <v>80</v>
      </c>
      <c r="K65" s="8"/>
      <c r="L65" s="3" t="s">
        <v>82</v>
      </c>
      <c r="M65" s="8"/>
      <c r="N65" s="4"/>
      <c r="O65" s="4">
        <v>22753500</v>
      </c>
      <c r="P65" s="4">
        <f>24822000*1.035</f>
        <v>25690769.999999996</v>
      </c>
      <c r="Q65" s="4">
        <f>P65*1.035</f>
        <v>26589946.949999996</v>
      </c>
      <c r="R65" s="4"/>
      <c r="S65" s="4"/>
      <c r="T65" s="8"/>
      <c r="U65" s="4">
        <f>SUM(N65:Q65)</f>
        <v>75034216.949999988</v>
      </c>
      <c r="V65" s="4">
        <f t="shared" si="0"/>
        <v>84038322.983999997</v>
      </c>
      <c r="W65" s="15"/>
      <c r="X65" s="16" t="s">
        <v>83</v>
      </c>
      <c r="Y65" s="17"/>
    </row>
    <row r="66" spans="1:25" ht="106.5" customHeight="1">
      <c r="A66" s="6" t="s">
        <v>127</v>
      </c>
      <c r="B66" s="39" t="s">
        <v>76</v>
      </c>
      <c r="C66" s="48" t="s">
        <v>128</v>
      </c>
      <c r="D66" s="48" t="s">
        <v>129</v>
      </c>
      <c r="E66" s="48" t="s">
        <v>130</v>
      </c>
      <c r="F66" s="47" t="s">
        <v>131</v>
      </c>
      <c r="G66" s="5" t="s">
        <v>153</v>
      </c>
      <c r="H66" s="6">
        <v>80</v>
      </c>
      <c r="I66" s="5" t="s">
        <v>81</v>
      </c>
      <c r="J66" s="5" t="s">
        <v>80</v>
      </c>
      <c r="K66" s="8"/>
      <c r="L66" s="3" t="s">
        <v>82</v>
      </c>
      <c r="M66" s="8"/>
      <c r="N66" s="4"/>
      <c r="O66" s="4">
        <v>33110000</v>
      </c>
      <c r="P66" s="4">
        <f>36120000*1.035</f>
        <v>37384200</v>
      </c>
      <c r="Q66" s="4">
        <f>P66*1.035</f>
        <v>38692647</v>
      </c>
      <c r="R66" s="4"/>
      <c r="S66" s="4"/>
      <c r="T66" s="8"/>
      <c r="U66" s="4">
        <f>SUM(N66:Q66)</f>
        <v>109186847</v>
      </c>
      <c r="V66" s="4">
        <f t="shared" si="0"/>
        <v>122289268.64000002</v>
      </c>
      <c r="W66" s="15"/>
      <c r="X66" s="16" t="s">
        <v>83</v>
      </c>
      <c r="Y66" s="17"/>
    </row>
    <row r="67" spans="1:25" ht="120.75" customHeight="1">
      <c r="A67" s="6" t="s">
        <v>188</v>
      </c>
      <c r="B67" s="39" t="s">
        <v>76</v>
      </c>
      <c r="C67" s="52" t="s">
        <v>187</v>
      </c>
      <c r="D67" s="52" t="s">
        <v>189</v>
      </c>
      <c r="E67" s="52" t="s">
        <v>189</v>
      </c>
      <c r="F67" s="47" t="s">
        <v>191</v>
      </c>
      <c r="G67" s="5" t="s">
        <v>62</v>
      </c>
      <c r="H67" s="6">
        <v>80</v>
      </c>
      <c r="I67" s="5" t="s">
        <v>179</v>
      </c>
      <c r="J67" s="5" t="s">
        <v>190</v>
      </c>
      <c r="K67" s="8"/>
      <c r="L67" s="3" t="s">
        <v>82</v>
      </c>
      <c r="M67" s="8"/>
      <c r="N67" s="4"/>
      <c r="O67" s="4">
        <v>1475000</v>
      </c>
      <c r="P67" s="4">
        <v>1325000</v>
      </c>
      <c r="Q67" s="4"/>
      <c r="R67" s="4"/>
      <c r="S67" s="4"/>
      <c r="T67" s="8"/>
      <c r="U67" s="4">
        <f>SUM(N67:Q67)</f>
        <v>2800000</v>
      </c>
      <c r="V67" s="4">
        <f>U67*1.12</f>
        <v>3136000.0000000005</v>
      </c>
      <c r="W67" s="15"/>
      <c r="X67" s="16" t="s">
        <v>83</v>
      </c>
      <c r="Y67" s="17"/>
    </row>
    <row r="68" spans="1:25" ht="120.75" customHeight="1">
      <c r="A68" s="6" t="s">
        <v>207</v>
      </c>
      <c r="B68" s="52" t="s">
        <v>209</v>
      </c>
      <c r="C68" s="52" t="s">
        <v>128</v>
      </c>
      <c r="D68" s="52" t="s">
        <v>129</v>
      </c>
      <c r="E68" s="52" t="s">
        <v>130</v>
      </c>
      <c r="F68" s="52" t="s">
        <v>131</v>
      </c>
      <c r="G68" s="6" t="s">
        <v>153</v>
      </c>
      <c r="H68" s="6">
        <v>80</v>
      </c>
      <c r="I68" s="52" t="s">
        <v>210</v>
      </c>
      <c r="J68" s="5" t="s">
        <v>190</v>
      </c>
      <c r="K68" s="6" t="s">
        <v>211</v>
      </c>
      <c r="L68" s="3" t="s">
        <v>212</v>
      </c>
      <c r="M68" s="6" t="s">
        <v>211</v>
      </c>
      <c r="N68" s="6" t="s">
        <v>211</v>
      </c>
      <c r="O68" s="6">
        <v>1206000</v>
      </c>
      <c r="P68" s="6">
        <v>7489260</v>
      </c>
      <c r="Q68" s="6">
        <v>7751384</v>
      </c>
      <c r="R68" s="6" t="s">
        <v>211</v>
      </c>
      <c r="S68" s="6" t="s">
        <v>211</v>
      </c>
      <c r="T68" s="6" t="s">
        <v>211</v>
      </c>
      <c r="U68" s="4">
        <v>0</v>
      </c>
      <c r="V68" s="4">
        <f>U68*1.12</f>
        <v>0</v>
      </c>
      <c r="W68" s="6"/>
      <c r="X68" s="6" t="s">
        <v>213</v>
      </c>
      <c r="Y68" s="5" t="s">
        <v>156</v>
      </c>
    </row>
    <row r="69" spans="1:25" ht="120.75" customHeight="1">
      <c r="A69" s="6" t="s">
        <v>214</v>
      </c>
      <c r="B69" s="52" t="s">
        <v>209</v>
      </c>
      <c r="C69" s="52" t="s">
        <v>128</v>
      </c>
      <c r="D69" s="52" t="s">
        <v>129</v>
      </c>
      <c r="E69" s="52" t="s">
        <v>130</v>
      </c>
      <c r="F69" s="52" t="s">
        <v>131</v>
      </c>
      <c r="G69" s="6" t="s">
        <v>153</v>
      </c>
      <c r="H69" s="6">
        <v>80</v>
      </c>
      <c r="I69" s="52" t="s">
        <v>210</v>
      </c>
      <c r="J69" s="5" t="s">
        <v>190</v>
      </c>
      <c r="K69" s="6" t="s">
        <v>211</v>
      </c>
      <c r="L69" s="3" t="s">
        <v>212</v>
      </c>
      <c r="M69" s="6" t="s">
        <v>211</v>
      </c>
      <c r="N69" s="6" t="s">
        <v>211</v>
      </c>
      <c r="O69" s="6" t="s">
        <v>211</v>
      </c>
      <c r="P69" s="6">
        <v>7489260</v>
      </c>
      <c r="Q69" s="6">
        <v>7751384</v>
      </c>
      <c r="R69" s="6" t="s">
        <v>211</v>
      </c>
      <c r="S69" s="6"/>
      <c r="T69" s="6"/>
      <c r="U69" s="4">
        <v>0</v>
      </c>
      <c r="V69" s="4">
        <f>U69*1.12</f>
        <v>0</v>
      </c>
      <c r="W69" s="6" t="s">
        <v>211</v>
      </c>
      <c r="X69" s="6" t="s">
        <v>213</v>
      </c>
      <c r="Y69" s="5" t="s">
        <v>156</v>
      </c>
    </row>
    <row r="70" spans="1:25" ht="120.75" customHeight="1">
      <c r="A70" s="6" t="s">
        <v>215</v>
      </c>
      <c r="B70" s="52" t="s">
        <v>209</v>
      </c>
      <c r="C70" s="52" t="s">
        <v>216</v>
      </c>
      <c r="D70" s="52" t="s">
        <v>129</v>
      </c>
      <c r="E70" s="52" t="s">
        <v>129</v>
      </c>
      <c r="F70" s="52" t="s">
        <v>131</v>
      </c>
      <c r="G70" s="6" t="s">
        <v>153</v>
      </c>
      <c r="H70" s="6">
        <v>80</v>
      </c>
      <c r="I70" s="52" t="s">
        <v>217</v>
      </c>
      <c r="J70" s="5" t="s">
        <v>190</v>
      </c>
      <c r="K70" s="6" t="s">
        <v>211</v>
      </c>
      <c r="L70" s="3" t="s">
        <v>212</v>
      </c>
      <c r="M70" s="6" t="s">
        <v>211</v>
      </c>
      <c r="N70" s="6" t="s">
        <v>211</v>
      </c>
      <c r="O70" s="6" t="s">
        <v>211</v>
      </c>
      <c r="P70" s="6">
        <v>3150000</v>
      </c>
      <c r="Q70" s="6">
        <v>5589000</v>
      </c>
      <c r="R70" s="6" t="s">
        <v>211</v>
      </c>
      <c r="S70" s="6"/>
      <c r="T70" s="6"/>
      <c r="U70" s="4">
        <f>SUM(N70:Q70)</f>
        <v>8739000</v>
      </c>
      <c r="V70" s="4">
        <f>U70*1.12</f>
        <v>9787680</v>
      </c>
      <c r="W70" s="6" t="s">
        <v>211</v>
      </c>
      <c r="X70" s="6" t="s">
        <v>218</v>
      </c>
      <c r="Y70" s="6"/>
    </row>
    <row r="71" spans="1:25" ht="120.75" customHeight="1">
      <c r="A71" s="6" t="s">
        <v>207</v>
      </c>
      <c r="B71" s="39" t="s">
        <v>76</v>
      </c>
      <c r="C71" s="47" t="s">
        <v>205</v>
      </c>
      <c r="D71" s="47" t="s">
        <v>206</v>
      </c>
      <c r="E71" s="47" t="s">
        <v>206</v>
      </c>
      <c r="F71" s="7" t="s">
        <v>220</v>
      </c>
      <c r="G71" s="5" t="s">
        <v>62</v>
      </c>
      <c r="H71" s="6">
        <v>80</v>
      </c>
      <c r="I71" s="5" t="s">
        <v>199</v>
      </c>
      <c r="J71" s="7" t="s">
        <v>198</v>
      </c>
      <c r="K71" s="8"/>
      <c r="L71" s="3" t="s">
        <v>82</v>
      </c>
      <c r="M71" s="8"/>
      <c r="N71" s="4"/>
      <c r="O71" s="4"/>
      <c r="P71" s="4"/>
      <c r="Q71" s="4">
        <v>810000</v>
      </c>
      <c r="R71" s="4">
        <v>866700</v>
      </c>
      <c r="S71" s="4">
        <v>927369</v>
      </c>
      <c r="T71" s="8"/>
      <c r="U71" s="4">
        <f>SUM(N71:T71)</f>
        <v>2604069</v>
      </c>
      <c r="V71" s="4">
        <f>U71*1.12</f>
        <v>2916557.2800000003</v>
      </c>
      <c r="W71" s="15"/>
      <c r="X71" s="16" t="s">
        <v>204</v>
      </c>
      <c r="Y71" s="17"/>
    </row>
    <row r="72" spans="1:25">
      <c r="A72" s="30" t="s">
        <v>11</v>
      </c>
      <c r="B72" s="31"/>
      <c r="C72" s="32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33">
        <f>SUM(U19:U67)</f>
        <v>1276137616.2336364</v>
      </c>
      <c r="V72" s="33">
        <f>SUM(V19:V67)</f>
        <v>1429274130.181673</v>
      </c>
      <c r="W72" s="34"/>
      <c r="X72" s="34"/>
      <c r="Y72" s="17"/>
    </row>
    <row r="73" spans="1:25">
      <c r="A73" s="35" t="s">
        <v>12</v>
      </c>
      <c r="B73" s="35"/>
      <c r="C73" s="17"/>
      <c r="D73" s="3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33">
        <f>SUM(U72:U72)</f>
        <v>1276137616.2336364</v>
      </c>
      <c r="V73" s="33">
        <f>SUM(V72:V72)</f>
        <v>1429274130.181673</v>
      </c>
      <c r="W73" s="34"/>
      <c r="X73" s="34"/>
      <c r="Y73" s="17"/>
    </row>
    <row r="74" spans="1:25">
      <c r="A74" s="14"/>
      <c r="B74" s="19"/>
      <c r="C74" s="14"/>
      <c r="D74" s="19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</row>
    <row r="75" spans="1:25">
      <c r="A75" s="14"/>
      <c r="B75" s="19"/>
      <c r="C75" s="14"/>
      <c r="D75" s="19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15">
      <c r="A76" s="19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 ht="15">
      <c r="A77" s="19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 ht="15">
      <c r="A78" s="19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 ht="15">
      <c r="A79" s="19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 ht="14.25" customHeight="1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25" ht="14.25" customHeight="1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:25" ht="15.75" hidden="1" customHeight="1">
      <c r="B82" s="36" t="s">
        <v>28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:25" ht="15.75" hidden="1" customHeight="1">
      <c r="B83" s="36" t="s">
        <v>35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:25" ht="15.75" hidden="1" customHeight="1">
      <c r="A84" s="36"/>
      <c r="B84" s="36" t="s">
        <v>34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:25" ht="15.75" hidden="1" customHeight="1">
      <c r="B85" s="36" t="s">
        <v>45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1:25" ht="15.75" hidden="1" customHeight="1">
      <c r="A86" s="37">
        <v>1</v>
      </c>
      <c r="B86" s="36" t="s">
        <v>13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1:25" ht="15.75" hidden="1" customHeight="1">
      <c r="A87" s="37"/>
      <c r="B87" s="36" t="s">
        <v>14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1:25" ht="15.75" hidden="1" customHeight="1">
      <c r="A88" s="37"/>
      <c r="B88" s="36" t="s">
        <v>15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1:25" ht="15.75" hidden="1" customHeight="1">
      <c r="A89" s="37"/>
      <c r="B89" s="36" t="s">
        <v>16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1:25" ht="15.75" hidden="1" customHeight="1">
      <c r="A90" s="37"/>
      <c r="B90" s="36" t="s">
        <v>17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1:25" ht="15.75" hidden="1" customHeight="1">
      <c r="A91" s="37"/>
      <c r="B91" s="36" t="s">
        <v>18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1:25" ht="15.75" hidden="1" customHeight="1">
      <c r="A92" s="37"/>
      <c r="B92" s="36" t="s">
        <v>19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1:25" ht="15" hidden="1" customHeight="1">
      <c r="A93" s="36"/>
      <c r="B93" s="36" t="s">
        <v>20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1:25" ht="15.75" hidden="1" customHeight="1">
      <c r="A94" s="36"/>
      <c r="B94" s="36" t="s">
        <v>46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1:25" ht="15.75" hidden="1" customHeight="1">
      <c r="A95" s="36"/>
      <c r="B95" s="36" t="s">
        <v>21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1:25" ht="15.75" hidden="1" customHeight="1">
      <c r="A96" s="36"/>
      <c r="B96" s="36" t="s">
        <v>42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1:25" ht="15.75" hidden="1" customHeight="1">
      <c r="A97" s="36"/>
      <c r="B97" s="36" t="s">
        <v>31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1:25" ht="15.75" hidden="1" customHeight="1">
      <c r="A98" s="36"/>
      <c r="B98" s="36" t="s">
        <v>22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1:25" ht="15.75" hidden="1" customHeight="1">
      <c r="A99" s="36"/>
      <c r="B99" s="36" t="s">
        <v>29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1:25" ht="15.75" hidden="1" customHeight="1">
      <c r="A100" s="37">
        <v>2</v>
      </c>
      <c r="B100" s="36" t="s">
        <v>43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1:25" ht="15.75" hidden="1" customHeight="1">
      <c r="A101" s="37">
        <v>3</v>
      </c>
      <c r="B101" s="36" t="s">
        <v>47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1:25" ht="15.75" hidden="1" customHeight="1">
      <c r="A102" s="37">
        <v>4</v>
      </c>
      <c r="B102" s="36" t="s">
        <v>53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1:25" ht="33.75" hidden="1" customHeight="1">
      <c r="A103" s="37">
        <v>5</v>
      </c>
      <c r="B103" s="36" t="s">
        <v>54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1:25" ht="16.5" hidden="1" customHeight="1">
      <c r="A104" s="37">
        <v>6</v>
      </c>
      <c r="B104" s="36" t="s">
        <v>44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1:25" ht="18" hidden="1" customHeight="1">
      <c r="A105" s="37">
        <v>7</v>
      </c>
      <c r="B105" s="36" t="s">
        <v>30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1:25" ht="15.75" hidden="1" customHeight="1">
      <c r="A106" s="37">
        <v>8</v>
      </c>
      <c r="B106" s="36" t="s">
        <v>48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1:25" ht="18" hidden="1" customHeight="1">
      <c r="A107" s="37">
        <v>9</v>
      </c>
      <c r="B107" s="36" t="s">
        <v>25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1:25" ht="15.75" hidden="1" customHeight="1">
      <c r="A108" s="37">
        <v>10</v>
      </c>
      <c r="B108" s="36" t="s">
        <v>32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 ht="15.75" hidden="1" customHeight="1">
      <c r="A109" s="37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0" spans="1:25" ht="15.75" hidden="1" customHeight="1">
      <c r="A110" s="37">
        <v>11</v>
      </c>
      <c r="B110" s="36" t="s">
        <v>38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1:25" ht="15.75" hidden="1" customHeight="1">
      <c r="A111" s="37">
        <v>12</v>
      </c>
      <c r="B111" s="36" t="s">
        <v>33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1:25" ht="15.75" hidden="1" customHeight="1">
      <c r="A112" s="37">
        <v>13</v>
      </c>
      <c r="B112" s="36" t="s">
        <v>55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1:25" ht="14.25" hidden="1" customHeight="1">
      <c r="A113" s="37">
        <v>14</v>
      </c>
      <c r="B113" s="36" t="s">
        <v>149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1:25" ht="15.75" hidden="1" customHeight="1">
      <c r="A114" s="37">
        <v>15</v>
      </c>
      <c r="B114" s="36" t="s">
        <v>41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5.75" hidden="1" customHeight="1">
      <c r="A115" s="37">
        <v>16.170000000000002</v>
      </c>
      <c r="B115" s="36" t="s">
        <v>51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33.75" hidden="1" customHeight="1">
      <c r="A116" s="37">
        <v>18</v>
      </c>
      <c r="B116" s="36" t="s">
        <v>50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1:25" ht="17.25" hidden="1" customHeight="1">
      <c r="A117" s="37">
        <v>19</v>
      </c>
      <c r="B117" s="36" t="s">
        <v>57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1:25" ht="15.75" hidden="1" customHeight="1">
      <c r="A118" s="37">
        <v>20</v>
      </c>
      <c r="B118" s="36" t="s">
        <v>58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1:25" ht="15">
      <c r="A119" s="37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</row>
    <row r="120" spans="1:25" ht="15.75" customHeight="1"/>
    <row r="121" spans="1:25" s="14" customFormat="1">
      <c r="A121" s="9"/>
      <c r="B121" s="10"/>
      <c r="C121" s="49"/>
      <c r="D121" s="49"/>
      <c r="E121" s="49"/>
      <c r="F121" s="50"/>
      <c r="G121" s="9"/>
      <c r="H121" s="9"/>
      <c r="I121" s="11"/>
      <c r="J121" s="11"/>
      <c r="K121" s="9"/>
      <c r="L121" s="12"/>
      <c r="M121" s="13"/>
      <c r="N121" s="11"/>
      <c r="O121" s="9"/>
    </row>
    <row r="122" spans="1:25">
      <c r="A122" s="2"/>
    </row>
    <row r="123" spans="1:25" ht="14.25" customHeight="1">
      <c r="A123" s="2"/>
    </row>
    <row r="124" spans="1:25">
      <c r="A124" s="2"/>
    </row>
    <row r="125" spans="1:25">
      <c r="A125" s="2"/>
    </row>
    <row r="127" spans="1:25">
      <c r="A127" s="2"/>
    </row>
    <row r="128" spans="1:25">
      <c r="A128" s="2"/>
    </row>
    <row r="129" spans="1:24" ht="16.5" customHeight="1">
      <c r="A129" s="51"/>
      <c r="B129" s="38"/>
      <c r="C129" s="38"/>
      <c r="D129" s="38"/>
      <c r="E129" s="38"/>
      <c r="F129" s="38"/>
      <c r="G129" s="38"/>
      <c r="H129" s="38"/>
      <c r="I129" s="38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</sheetData>
  <autoFilter ref="A14:Y73">
    <filterColumn colId="13" showButton="0"/>
    <filterColumn colId="14" showButton="0"/>
    <filterColumn colId="15" showButton="0"/>
  </autoFilter>
  <mergeCells count="22">
    <mergeCell ref="N14:Q14"/>
    <mergeCell ref="N12:Q12"/>
    <mergeCell ref="T12:T13"/>
    <mergeCell ref="U12:U13"/>
    <mergeCell ref="V12:V13"/>
    <mergeCell ref="X12:X13"/>
    <mergeCell ref="I12:I13"/>
    <mergeCell ref="J12:J13"/>
    <mergeCell ref="K12:K13"/>
    <mergeCell ref="L12:L13"/>
    <mergeCell ref="M12:M13"/>
    <mergeCell ref="Y12:Y13"/>
    <mergeCell ref="C9:W9"/>
    <mergeCell ref="A12:A13"/>
    <mergeCell ref="B12:B13"/>
    <mergeCell ref="C12:C13"/>
    <mergeCell ref="D12:D13"/>
    <mergeCell ref="E12:E13"/>
    <mergeCell ref="F12:F13"/>
    <mergeCell ref="G12:G13"/>
    <mergeCell ref="W12:W13"/>
    <mergeCell ref="H12:H13"/>
  </mergeCells>
  <pageMargins left="0.19685039370078741" right="0.31496062992125984" top="0.64" bottom="0.74803149606299213" header="0.22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уточненный ПДЗ КМГ SS</vt:lpstr>
      <vt:lpstr>'уточненный ПДЗ КМГ SS'!Область_печати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Ахметжанов Азамат Саламатович</cp:lastModifiedBy>
  <cp:lastPrinted>2017-01-05T12:52:03Z</cp:lastPrinted>
  <dcterms:created xsi:type="dcterms:W3CDTF">1996-10-08T23:32:33Z</dcterms:created>
  <dcterms:modified xsi:type="dcterms:W3CDTF">2017-02-20T04:06:58Z</dcterms:modified>
</cp:coreProperties>
</file>